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800" yWindow="0" windowWidth="14240" windowHeight="8100" activeTab="0"/>
  </bookViews>
  <sheets>
    <sheet name="【令和3年版便覧適用】J-スリット_条件シート" sheetId="1" r:id="rId1"/>
    <sheet name="【JFE建材使用シート】" sheetId="2" r:id="rId2"/>
  </sheets>
  <definedNames>
    <definedName name="_xlnm.Print_Area" localSheetId="1">'【JFE建材使用シート】'!$A$1:$AH$54</definedName>
    <definedName name="_xlnm.Print_Area" localSheetId="0">'【令和3年版便覧適用】J-スリット_条件シート'!$A$1:$AI$54</definedName>
  </definedNames>
  <calcPr fullCalcOnLoad="1"/>
</workbook>
</file>

<file path=xl/comments1.xml><?xml version="1.0" encoding="utf-8"?>
<comments xmlns="http://schemas.openxmlformats.org/spreadsheetml/2006/main">
  <authors>
    <author>gag後藤 智和</author>
  </authors>
  <commentList>
    <comment ref="O14" authorId="0">
      <text>
        <r>
          <t/>
        </r>
      </text>
    </comment>
    <comment ref="O17" authorId="0">
      <text>
        <r>
          <t/>
        </r>
      </text>
    </comment>
    <comment ref="O13" authorId="0">
      <text>
        <r>
          <rPr>
            <sz val="9"/>
            <rFont val="MS P ゴシック"/>
            <family val="3"/>
          </rPr>
          <t>『</t>
        </r>
        <r>
          <rPr>
            <b/>
            <sz val="9"/>
            <rFont val="MS P ゴシック"/>
            <family val="3"/>
          </rPr>
          <t>Ⅰ堰堤軸について</t>
        </r>
        <r>
          <rPr>
            <sz val="9"/>
            <rFont val="MS P ゴシック"/>
            <family val="3"/>
          </rPr>
          <t>』をご参照ください</t>
        </r>
      </text>
    </comment>
    <comment ref="P18" authorId="0">
      <text>
        <r>
          <rPr>
            <sz val="9"/>
            <rFont val="MS P ゴシック"/>
            <family val="3"/>
          </rPr>
          <t xml:space="preserve">
</t>
        </r>
      </text>
    </comment>
    <comment ref="P16" authorId="0">
      <text>
        <r>
          <rPr>
            <sz val="9"/>
            <rFont val="MS P ゴシック"/>
            <family val="3"/>
          </rPr>
          <t xml:space="preserve">レベルの場合は </t>
        </r>
        <r>
          <rPr>
            <b/>
            <u val="single"/>
            <sz val="9"/>
            <rFont val="MS P ゴシック"/>
            <family val="3"/>
          </rPr>
          <t>1/0</t>
        </r>
        <r>
          <rPr>
            <b/>
            <sz val="9"/>
            <rFont val="MS P ゴシック"/>
            <family val="3"/>
          </rPr>
          <t xml:space="preserve"> </t>
        </r>
        <r>
          <rPr>
            <b/>
            <u val="single"/>
            <sz val="9"/>
            <rFont val="MS P ゴシック"/>
            <family val="3"/>
          </rPr>
          <t>1:0</t>
        </r>
        <r>
          <rPr>
            <sz val="9"/>
            <rFont val="MS P ゴシック"/>
            <family val="3"/>
          </rPr>
          <t xml:space="preserve"> とご記入ください</t>
        </r>
      </text>
    </comment>
    <comment ref="AE41" authorId="0">
      <text>
        <r>
          <rPr>
            <sz val="9"/>
            <rFont val="MS P ゴシック"/>
            <family val="3"/>
          </rPr>
          <t xml:space="preserve">直の場合は </t>
        </r>
        <r>
          <rPr>
            <b/>
            <u val="single"/>
            <sz val="9"/>
            <rFont val="MS P ゴシック"/>
            <family val="3"/>
          </rPr>
          <t>1:0</t>
        </r>
        <r>
          <rPr>
            <sz val="9"/>
            <rFont val="MS P ゴシック"/>
            <family val="3"/>
          </rPr>
          <t xml:space="preserve"> とご記入ください</t>
        </r>
      </text>
    </comment>
    <comment ref="AD21" authorId="0">
      <text>
        <r>
          <rPr>
            <sz val="9"/>
            <rFont val="MS P ゴシック"/>
            <family val="3"/>
          </rPr>
          <t>岩着を見込まない場合　</t>
        </r>
        <r>
          <rPr>
            <b/>
            <u val="single"/>
            <sz val="9"/>
            <rFont val="MS P ゴシック"/>
            <family val="3"/>
          </rPr>
          <t>0</t>
        </r>
        <r>
          <rPr>
            <sz val="9"/>
            <rFont val="MS P ゴシック"/>
            <family val="3"/>
          </rPr>
          <t xml:space="preserve"> とご記入ください</t>
        </r>
      </text>
    </comment>
  </commentList>
</comments>
</file>

<file path=xl/sharedStrings.xml><?xml version="1.0" encoding="utf-8"?>
<sst xmlns="http://schemas.openxmlformats.org/spreadsheetml/2006/main" count="447" uniqueCount="148">
  <si>
    <r>
      <t>【</t>
    </r>
    <r>
      <rPr>
        <b/>
        <sz val="16"/>
        <color indexed="8"/>
        <rFont val="ＭＳ Ｐゴシック"/>
        <family val="3"/>
      </rPr>
      <t>新編・鋼製便覧用</t>
    </r>
    <r>
      <rPr>
        <b/>
        <sz val="16"/>
        <rFont val="ＭＳ Ｐゴシック"/>
        <family val="3"/>
      </rPr>
      <t>】Ｊ－スリット堰堤</t>
    </r>
    <r>
      <rPr>
        <b/>
        <sz val="14"/>
        <rFont val="ＭＳ Ｐゴシック"/>
        <family val="3"/>
      </rPr>
      <t>（土石流捕捉工）</t>
    </r>
    <r>
      <rPr>
        <b/>
        <sz val="16"/>
        <rFont val="ＭＳ Ｐゴシック"/>
        <family val="3"/>
      </rPr>
      <t>　設計条件シ－ト</t>
    </r>
  </si>
  <si>
    <t>●</t>
  </si>
  <si>
    <t>施主名</t>
  </si>
  <si>
    <t>【</t>
  </si>
  <si>
    <t>】</t>
  </si>
  <si>
    <t>渓流名</t>
  </si>
  <si>
    <t>●</t>
  </si>
  <si>
    <t>コンサル名</t>
  </si>
  <si>
    <t>○</t>
  </si>
  <si>
    <t>設置位置の諸元</t>
  </si>
  <si>
    <t>・</t>
  </si>
  <si>
    <t>設置位置</t>
  </si>
  <si>
    <t>最下流設置</t>
  </si>
  <si>
    <t>土砂整備率</t>
  </si>
  <si>
    <t>計画捕捉量</t>
  </si>
  <si>
    <r>
      <t>(m</t>
    </r>
    <r>
      <rPr>
        <vertAlign val="superscript"/>
        <sz val="10"/>
        <rFont val="ＭＳ Ｐゴシック"/>
        <family val="3"/>
      </rPr>
      <t>3</t>
    </r>
    <r>
      <rPr>
        <sz val="11"/>
        <rFont val="ＭＳ Ｐゴシック"/>
        <family val="3"/>
      </rPr>
      <t>)</t>
    </r>
  </si>
  <si>
    <t>流域面積</t>
  </si>
  <si>
    <r>
      <t>(km</t>
    </r>
    <r>
      <rPr>
        <vertAlign val="superscript"/>
        <sz val="9"/>
        <rFont val="ＭＳ Ｐゴシック"/>
        <family val="3"/>
      </rPr>
      <t>2</t>
    </r>
    <r>
      <rPr>
        <sz val="9"/>
        <rFont val="ＭＳ Ｐゴシック"/>
        <family val="3"/>
      </rPr>
      <t>)</t>
    </r>
  </si>
  <si>
    <t>流水のＰＨ</t>
  </si>
  <si>
    <t>計画地付近の水を採取してください。</t>
  </si>
  <si>
    <t>スリット堰堤について</t>
  </si>
  <si>
    <t>基礎地盤の諸元</t>
  </si>
  <si>
    <t>堰堤高（透過部高さ＋基礎底盤の厚さ）</t>
  </si>
  <si>
    <t>(m)</t>
  </si>
  <si>
    <t>基礎地盤の種類</t>
  </si>
  <si>
    <t>←D80判別式</t>
  </si>
  <si>
    <t>有効高さ（透過部高さ）</t>
  </si>
  <si>
    <t>〔</t>
  </si>
  <si>
    <t>砂礫、玉石、軟岩Ⅰ、軟岩Ⅱ、中硬岩、硬岩</t>
  </si>
  <si>
    <t>〕</t>
  </si>
  <si>
    <t>砂礫</t>
  </si>
  <si>
    <t>←D100判別式</t>
  </si>
  <si>
    <t>開口部幅</t>
  </si>
  <si>
    <t>許容支持力度</t>
  </si>
  <si>
    <r>
      <t>(kN/m</t>
    </r>
    <r>
      <rPr>
        <vertAlign val="superscript"/>
        <sz val="9"/>
        <rFont val="ＭＳ Ｐゴシック"/>
        <family val="3"/>
      </rPr>
      <t>2</t>
    </r>
    <r>
      <rPr>
        <sz val="9"/>
        <rFont val="ＭＳ Ｐゴシック"/>
        <family val="3"/>
      </rPr>
      <t>)</t>
    </r>
  </si>
  <si>
    <t>玉石</t>
  </si>
  <si>
    <t>←越流水深判別式</t>
  </si>
  <si>
    <t>基礎底版の勾配</t>
  </si>
  <si>
    <t>1/</t>
  </si>
  <si>
    <t>一般値、砂礫‥400、玉石‥600、軟岩Ⅰ‥1200、軟岩Ⅱ‥2000、中硬岩‥4000、硬岩‥6000</t>
  </si>
  <si>
    <t>軟岩Ⅰ</t>
  </si>
  <si>
    <t>基礎底版の厚さ(参考値2ｍ）</t>
  </si>
  <si>
    <t>軟岩Ⅱ</t>
  </si>
  <si>
    <r>
      <t>基礎底面段切り勾配（</t>
    </r>
    <r>
      <rPr>
        <sz val="8"/>
        <rFont val="ＭＳ Ｐゴシック"/>
        <family val="3"/>
      </rPr>
      <t>岩盤･･1:0.3、砂礫･･1:0.5）</t>
    </r>
  </si>
  <si>
    <t>1:</t>
  </si>
  <si>
    <t>摩擦係数</t>
  </si>
  <si>
    <t>中硬岩</t>
  </si>
  <si>
    <t>元河床勾配（上流200ｍの平均勾配）</t>
  </si>
  <si>
    <t>一般値、砂礫‥0.6、玉石‥0.7、軟岩Ⅰ‥0.7、軟岩Ⅱ‥0.8、中硬岩‥1.0、硬岩‥1.2</t>
  </si>
  <si>
    <t>硬岩</t>
  </si>
  <si>
    <t>平常時堆砂勾配</t>
  </si>
  <si>
    <t>その他</t>
  </si>
  <si>
    <t>計画堆砂勾配（1/2ｉ～2/3ｉ　上限値1/6）</t>
  </si>
  <si>
    <t>許容せん断力（岩着を見込む場合）</t>
  </si>
  <si>
    <t>流木容積率</t>
  </si>
  <si>
    <t>(%)</t>
  </si>
  <si>
    <t>型式</t>
  </si>
  <si>
    <t>堆積土砂の諸元</t>
  </si>
  <si>
    <t>礫の密度</t>
  </si>
  <si>
    <t>⇒通常‥25.50</t>
  </si>
  <si>
    <r>
      <t>(kN/m</t>
    </r>
    <r>
      <rPr>
        <vertAlign val="superscript"/>
        <sz val="9"/>
        <rFont val="ＭＳ Ｐゴシック"/>
        <family val="3"/>
      </rPr>
      <t>3</t>
    </r>
    <r>
      <rPr>
        <sz val="9"/>
        <rFont val="ＭＳ Ｐゴシック"/>
        <family val="3"/>
      </rPr>
      <t>)</t>
    </r>
  </si>
  <si>
    <t>土石流の諸元</t>
  </si>
  <si>
    <t>せん断抵抗角</t>
  </si>
  <si>
    <r>
      <t>(度</t>
    </r>
    <r>
      <rPr>
        <sz val="9"/>
        <rFont val="ＭＳ Ｐゴシック"/>
        <family val="3"/>
      </rPr>
      <t>)</t>
    </r>
  </si>
  <si>
    <t>土石流移動形態</t>
  </si>
  <si>
    <t>土圧係数</t>
  </si>
  <si>
    <r>
      <t>最多礫径（</t>
    </r>
    <r>
      <rPr>
        <sz val="10"/>
        <color indexed="10"/>
        <rFont val="ＭＳ Ｐゴシック"/>
        <family val="3"/>
      </rPr>
      <t>Ｄ</t>
    </r>
    <r>
      <rPr>
        <vertAlign val="subscript"/>
        <sz val="10"/>
        <color indexed="10"/>
        <rFont val="ＭＳ Ｐゴシック"/>
        <family val="3"/>
      </rPr>
      <t>80</t>
    </r>
    <r>
      <rPr>
        <sz val="10"/>
        <rFont val="ＭＳ Ｐゴシック"/>
        <family val="3"/>
      </rPr>
      <t>）</t>
    </r>
  </si>
  <si>
    <t>土砂の空中単位体積重量</t>
  </si>
  <si>
    <r>
      <t>最大礫径（</t>
    </r>
    <r>
      <rPr>
        <sz val="10"/>
        <color indexed="10"/>
        <rFont val="ＭＳ Ｐゴシック"/>
        <family val="3"/>
      </rPr>
      <t>Ｄ</t>
    </r>
    <r>
      <rPr>
        <vertAlign val="subscript"/>
        <sz val="10"/>
        <color indexed="10"/>
        <rFont val="ＭＳ Ｐゴシック"/>
        <family val="3"/>
      </rPr>
      <t>95</t>
    </r>
    <r>
      <rPr>
        <sz val="10"/>
        <rFont val="ＭＳ Ｐゴシック"/>
        <family val="3"/>
      </rPr>
      <t>）</t>
    </r>
  </si>
  <si>
    <t>（参考　空隙率40％‥15.3、　30％‥18.0）</t>
  </si>
  <si>
    <r>
      <t>100％礫径（</t>
    </r>
    <r>
      <rPr>
        <sz val="10"/>
        <color indexed="10"/>
        <rFont val="ＭＳ Ｐゴシック"/>
        <family val="3"/>
      </rPr>
      <t>Ｄ</t>
    </r>
    <r>
      <rPr>
        <vertAlign val="subscript"/>
        <sz val="10"/>
        <color indexed="10"/>
        <rFont val="ＭＳ Ｐゴシック"/>
        <family val="3"/>
      </rPr>
      <t>100</t>
    </r>
    <r>
      <rPr>
        <sz val="10"/>
        <rFont val="ＭＳ Ｐゴシック"/>
        <family val="3"/>
      </rPr>
      <t>）</t>
    </r>
  </si>
  <si>
    <t>土砂の水中単位体積重量</t>
  </si>
  <si>
    <t>土石流ピ－ク流量</t>
  </si>
  <si>
    <r>
      <t>(m</t>
    </r>
    <r>
      <rPr>
        <vertAlign val="superscript"/>
        <sz val="9"/>
        <rFont val="ＭＳ Ｐゴシック"/>
        <family val="3"/>
      </rPr>
      <t>3</t>
    </r>
    <r>
      <rPr>
        <sz val="9"/>
        <rFont val="ＭＳ Ｐゴシック"/>
        <family val="3"/>
      </rPr>
      <t>/s)</t>
    </r>
  </si>
  <si>
    <t>コンクリ－トの諸元</t>
  </si>
  <si>
    <t>土石流の流れの幅(Ｂｄａ)</t>
  </si>
  <si>
    <t>単位体積重量</t>
  </si>
  <si>
    <t>土石流単位体積重量</t>
  </si>
  <si>
    <t>設計基準強度</t>
  </si>
  <si>
    <r>
      <t>(N/mm</t>
    </r>
    <r>
      <rPr>
        <vertAlign val="superscript"/>
        <sz val="9"/>
        <rFont val="ＭＳ Ｐゴシック"/>
        <family val="3"/>
      </rPr>
      <t>2</t>
    </r>
    <r>
      <rPr>
        <sz val="9"/>
        <rFont val="ＭＳ Ｐゴシック"/>
        <family val="3"/>
      </rPr>
      <t>)</t>
    </r>
  </si>
  <si>
    <t>平常時水深</t>
  </si>
  <si>
    <t>許容せん断応力度</t>
  </si>
  <si>
    <t>土石流水深</t>
  </si>
  <si>
    <t>土石流流速</t>
  </si>
  <si>
    <t>(m/s)</t>
  </si>
  <si>
    <t>非越流部の諸元</t>
  </si>
  <si>
    <t>土石流流体力</t>
  </si>
  <si>
    <t>(kN/m)</t>
  </si>
  <si>
    <t>えん堤高</t>
  </si>
  <si>
    <t>袖高</t>
  </si>
  <si>
    <t>水の単位体積重量</t>
  </si>
  <si>
    <t>⇒通常‥11.80</t>
  </si>
  <si>
    <t>袖天端幅</t>
  </si>
  <si>
    <t>偏心を考慮する場合</t>
  </si>
  <si>
    <t>上流側法勾配</t>
  </si>
  <si>
    <t>1：</t>
  </si>
  <si>
    <t>流心とダム軸との角度（＋10°含まない）</t>
  </si>
  <si>
    <t>度</t>
  </si>
  <si>
    <t>下流側法勾配</t>
  </si>
  <si>
    <t>下流側袖部勾配</t>
  </si>
  <si>
    <t>部分透過の検討（流木対策含む）</t>
  </si>
  <si>
    <t>越流水深</t>
  </si>
  <si>
    <t>備考欄</t>
  </si>
  <si>
    <t>最大流木長</t>
  </si>
  <si>
    <t>最大流木径</t>
  </si>
  <si>
    <t>架設・輸送</t>
  </si>
  <si>
    <t>架設ｸﾚ-ﾝの種類</t>
  </si>
  <si>
    <t>架設ｸﾚ-ﾝの対応重量</t>
  </si>
  <si>
    <t>輸送ﾄﾗｯｸの対応重量</t>
  </si>
  <si>
    <t>工事名</t>
  </si>
  <si>
    <t>堰堤高（全高）</t>
  </si>
  <si>
    <t>有効高さ（鋼製部高さ）</t>
  </si>
  <si>
    <t>袖高</t>
  </si>
  <si>
    <t>直</t>
  </si>
  <si>
    <t>勾配を付ける</t>
  </si>
  <si>
    <t>ﾄﾗｯｸｸﾚ-ﾝ</t>
  </si>
  <si>
    <t>ｹｰﾌﾞﾙｸﾚ-ﾝ</t>
  </si>
  <si>
    <t>25t</t>
  </si>
  <si>
    <t>35t</t>
  </si>
  <si>
    <t>45t</t>
  </si>
  <si>
    <t>(ｔ吊り)</t>
  </si>
  <si>
    <t>輸送ﾄﾗｯｸ</t>
  </si>
  <si>
    <t>10t</t>
  </si>
  <si>
    <t>備考欄</t>
  </si>
  <si>
    <r>
      <t>【新編・鋼製便覧用】Ｊ－スリット堰堤</t>
    </r>
    <r>
      <rPr>
        <b/>
        <sz val="14"/>
        <rFont val="ＭＳ Ｐゴシック"/>
        <family val="3"/>
      </rPr>
      <t>（土石流捕捉工）</t>
    </r>
    <r>
      <rPr>
        <b/>
        <sz val="16"/>
        <rFont val="ＭＳ Ｐゴシック"/>
        <family val="3"/>
      </rPr>
      <t>　設計条件シ－ト</t>
    </r>
  </si>
  <si>
    <t>コンサル名・担当 【</t>
  </si>
  <si>
    <t>最上流</t>
  </si>
  <si>
    <t>２基目以降</t>
  </si>
  <si>
    <t>最下流</t>
  </si>
  <si>
    <t>100%未満</t>
  </si>
  <si>
    <t>部材間隔の設定に用いる礫径</t>
  </si>
  <si>
    <t>堆積区間</t>
  </si>
  <si>
    <t>土石流移動形態</t>
  </si>
  <si>
    <t>渓床勾配の目安</t>
  </si>
  <si>
    <t>礫径</t>
  </si>
  <si>
    <t>⇒枠外の表を参照ください</t>
  </si>
  <si>
    <t>流下区間</t>
  </si>
  <si>
    <t>発生区間</t>
  </si>
  <si>
    <t>1/3（20°）≦Ｉ</t>
  </si>
  <si>
    <t>D95</t>
  </si>
  <si>
    <t>1/6（10°）≦Ｉ＜1/3（20°）</t>
  </si>
  <si>
    <t>堆積区間</t>
  </si>
  <si>
    <t>1/30（2°）≦Ｉ＜1/6（10°）</t>
  </si>
  <si>
    <t>D80</t>
  </si>
  <si>
    <t>安全照査に用いる礫径(構造計算に用いる礫径)</t>
  </si>
  <si>
    <t>最上流堰堤</t>
  </si>
  <si>
    <t>２基目以降</t>
  </si>
  <si>
    <t>D100</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</si>
</sst>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General"/>
  </numFmts>
  <fonts count="83">
    <font>
      <sz val="11"/>
      <name val="ＭＳ Ｐゴシック"/>
      <family val="3"/>
    </font>
    <font>
      <sz val="12"/>
      <color indexed="8"/>
      <name val="ＭＳ Ｐゴシック"/>
      <family val="2"/>
    </font>
    <font>
      <sz val="6"/>
      <name val="ＭＳ Ｐゴシック"/>
      <family val="3"/>
    </font>
    <font>
      <b/>
      <sz val="16"/>
      <name val="ＭＳ Ｐゴシック"/>
      <family val="3"/>
    </font>
    <font>
      <sz val="9"/>
      <name val="ＭＳ Ｐゴシック"/>
      <family val="3"/>
    </font>
    <font>
      <sz val="10"/>
      <name val="ＭＳ Ｐゴシック"/>
      <family val="3"/>
    </font>
    <font>
      <sz val="14"/>
      <name val="ＭＳ Ｐゴシック"/>
      <family val="3"/>
    </font>
    <font>
      <vertAlign val="superscript"/>
      <sz val="9"/>
      <name val="ＭＳ Ｐゴシック"/>
      <family val="3"/>
    </font>
    <font>
      <sz val="8"/>
      <name val="ＭＳ Ｐゴシック"/>
      <family val="3"/>
    </font>
    <font>
      <b/>
      <sz val="10"/>
      <name val="ＭＳ Ｐゴシック"/>
      <family val="3"/>
    </font>
    <font>
      <b/>
      <sz val="11"/>
      <name val="ＭＳ Ｐゴシック"/>
      <family val="3"/>
    </font>
    <font>
      <b/>
      <sz val="14"/>
      <name val="ＭＳ Ｐゴシック"/>
      <family val="3"/>
    </font>
    <font>
      <sz val="10"/>
      <color indexed="10"/>
      <name val="ＭＳ Ｐゴシック"/>
      <family val="3"/>
    </font>
    <font>
      <vertAlign val="subscript"/>
      <sz val="10"/>
      <color indexed="10"/>
      <name val="ＭＳ Ｐゴシック"/>
      <family val="3"/>
    </font>
    <font>
      <b/>
      <sz val="9"/>
      <name val="ＭＳ Ｐゴシック"/>
      <family val="3"/>
    </font>
    <font>
      <b/>
      <sz val="16"/>
      <color indexed="8"/>
      <name val="ＭＳ Ｐゴシック"/>
      <family val="3"/>
    </font>
    <font>
      <vertAlign val="superscript"/>
      <sz val="10"/>
      <name val="ＭＳ Ｐゴシック"/>
      <family val="3"/>
    </font>
    <font>
      <sz val="9"/>
      <name val="MS P ゴシック"/>
      <family val="3"/>
    </font>
    <font>
      <b/>
      <sz val="9"/>
      <name val="MS P ゴシック"/>
      <family val="3"/>
    </font>
    <font>
      <b/>
      <u val="single"/>
      <sz val="9"/>
      <name val="MS P ゴシック"/>
      <family val="3"/>
    </font>
    <font>
      <sz val="20"/>
      <name val="ＭＳ Ｐゴシック"/>
      <family val="3"/>
    </font>
    <font>
      <sz val="11"/>
      <color indexed="10"/>
      <name val="ＭＳ Ｐゴシック"/>
      <family val="3"/>
    </font>
    <font>
      <b/>
      <u val="single"/>
      <sz val="21.5"/>
      <color indexed="49"/>
      <name val="ＭＳ Ｐゴシック"/>
      <family val="3"/>
    </font>
    <font>
      <b/>
      <sz val="20"/>
      <color indexed="49"/>
      <name val="ＭＳ Ｐゴシック"/>
      <family val="3"/>
    </font>
    <font>
      <sz val="10"/>
      <color indexed="8"/>
      <name val="ＭＳ Ｐゴシック"/>
      <family val="3"/>
    </font>
    <font>
      <sz val="11"/>
      <color indexed="8"/>
      <name val="ＭＳ Ｐゴシック"/>
      <family val="3"/>
    </font>
    <font>
      <b/>
      <sz val="18"/>
      <color indexed="54"/>
      <name val="ＭＳ Ｐゴシック"/>
      <family val="2"/>
    </font>
    <font>
      <b/>
      <sz val="15"/>
      <color indexed="54"/>
      <name val="ＭＳ Ｐゴシック"/>
      <family val="2"/>
    </font>
    <font>
      <b/>
      <sz val="13"/>
      <color indexed="54"/>
      <name val="ＭＳ Ｐゴシック"/>
      <family val="2"/>
    </font>
    <font>
      <b/>
      <sz val="11"/>
      <color indexed="54"/>
      <name val="ＭＳ Ｐゴシック"/>
      <family val="2"/>
    </font>
    <font>
      <sz val="12"/>
      <color indexed="17"/>
      <name val="ＭＳ Ｐゴシック"/>
      <family val="2"/>
    </font>
    <font>
      <sz val="12"/>
      <color indexed="14"/>
      <name val="ＭＳ Ｐゴシック"/>
      <family val="2"/>
    </font>
    <font>
      <sz val="12"/>
      <color indexed="60"/>
      <name val="ＭＳ Ｐゴシック"/>
      <family val="2"/>
    </font>
    <font>
      <sz val="12"/>
      <color indexed="62"/>
      <name val="ＭＳ Ｐゴシック"/>
      <family val="2"/>
    </font>
    <font>
      <b/>
      <sz val="12"/>
      <color indexed="63"/>
      <name val="ＭＳ Ｐゴシック"/>
      <family val="2"/>
    </font>
    <font>
      <b/>
      <sz val="12"/>
      <color indexed="52"/>
      <name val="ＭＳ Ｐゴシック"/>
      <family val="2"/>
    </font>
    <font>
      <sz val="12"/>
      <color indexed="52"/>
      <name val="ＭＳ Ｐゴシック"/>
      <family val="2"/>
    </font>
    <font>
      <b/>
      <sz val="12"/>
      <color indexed="9"/>
      <name val="ＭＳ Ｐゴシック"/>
      <family val="2"/>
    </font>
    <font>
      <sz val="12"/>
      <color indexed="10"/>
      <name val="ＭＳ Ｐゴシック"/>
      <family val="2"/>
    </font>
    <font>
      <i/>
      <sz val="12"/>
      <color indexed="23"/>
      <name val="ＭＳ Ｐゴシック"/>
      <family val="2"/>
    </font>
    <font>
      <b/>
      <sz val="12"/>
      <color indexed="8"/>
      <name val="ＭＳ Ｐゴシック"/>
      <family val="2"/>
    </font>
    <font>
      <sz val="12"/>
      <color indexed="9"/>
      <name val="ＭＳ Ｐゴシック"/>
      <family val="2"/>
    </font>
    <font>
      <sz val="18"/>
      <color indexed="8"/>
      <name val="ＭＳ Ｐゴシック"/>
      <family val="0"/>
    </font>
    <font>
      <sz val="18"/>
      <color indexed="8"/>
      <name val="Calibri"/>
      <family val="0"/>
    </font>
    <font>
      <sz val="13"/>
      <color indexed="8"/>
      <name val="ＭＳ Ｐゴシック"/>
      <family val="0"/>
    </font>
    <font>
      <b/>
      <u val="single"/>
      <sz val="13"/>
      <color indexed="15"/>
      <name val="ＭＳ Ｐゴシック"/>
      <family val="0"/>
    </font>
    <font>
      <sz val="13"/>
      <color indexed="8"/>
      <name val="Calibri"/>
      <family val="0"/>
    </font>
    <font>
      <b/>
      <sz val="13"/>
      <color indexed="15"/>
      <name val="ＭＳ Ｐゴシック"/>
      <family val="0"/>
    </font>
    <font>
      <sz val="13"/>
      <color indexed="15"/>
      <name val="ＭＳ Ｐゴシック"/>
      <family val="0"/>
    </font>
    <font>
      <b/>
      <sz val="13"/>
      <color indexed="15"/>
      <name val="Calibri"/>
      <family val="0"/>
    </font>
    <font>
      <b/>
      <i/>
      <u val="single"/>
      <sz val="24"/>
      <color indexed="15"/>
      <name val="Calibri"/>
      <family val="0"/>
    </font>
    <font>
      <b/>
      <i/>
      <u val="single"/>
      <sz val="24"/>
      <color indexed="15"/>
      <name val="ＭＳ Ｐゴシック"/>
      <family val="0"/>
    </font>
    <font>
      <i/>
      <u val="single"/>
      <sz val="24"/>
      <color indexed="15"/>
      <name val="ＭＳ Ｐゴシック"/>
      <family val="0"/>
    </font>
    <font>
      <sz val="36"/>
      <color indexed="8"/>
      <name val="Calibri"/>
      <family val="0"/>
    </font>
    <font>
      <sz val="36"/>
      <color indexed="8"/>
      <name val="ＭＳ Ｐゴシック"/>
      <family val="0"/>
    </font>
    <font>
      <b/>
      <i/>
      <sz val="14"/>
      <color indexed="8"/>
      <name val="Calibri"/>
      <family val="0"/>
    </font>
    <font>
      <b/>
      <sz val="14"/>
      <color indexed="8"/>
      <name val="ＭＳ Ｐゴシック"/>
      <family val="0"/>
    </font>
    <font>
      <b/>
      <sz val="14"/>
      <color indexed="8"/>
      <name val="Calibri"/>
      <family val="0"/>
    </font>
    <font>
      <b/>
      <i/>
      <sz val="14"/>
      <color indexed="8"/>
      <name val="ＭＳ Ｐゴシック"/>
      <family val="0"/>
    </font>
    <font>
      <b/>
      <i/>
      <sz val="14"/>
      <color indexed="15"/>
      <name val="Calibri"/>
      <family val="0"/>
    </font>
    <font>
      <b/>
      <i/>
      <sz val="14"/>
      <color indexed="15"/>
      <name val="ＭＳ Ｐゴシック"/>
      <family val="0"/>
    </font>
    <font>
      <sz val="12"/>
      <color theme="1"/>
      <name val="Calibri"/>
      <family val="2"/>
    </font>
    <font>
      <sz val="12"/>
      <color theme="0"/>
      <name val="Calibri"/>
      <family val="2"/>
    </font>
    <font>
      <b/>
      <sz val="18"/>
      <color theme="3"/>
      <name val="Calibri Light"/>
      <family val="2"/>
    </font>
    <font>
      <b/>
      <sz val="12"/>
      <color theme="0"/>
      <name val="Calibri"/>
      <family val="2"/>
    </font>
    <font>
      <sz val="12"/>
      <color rgb="FFFA7D00"/>
      <name val="Calibri"/>
      <family val="2"/>
    </font>
    <font>
      <sz val="12"/>
      <color rgb="FF9C0006"/>
      <name val="Calibri"/>
      <family val="2"/>
    </font>
    <font>
      <b/>
      <sz val="12"/>
      <color rgb="FFFA7D00"/>
      <name val="Calibri"/>
      <family val="2"/>
    </font>
    <font>
      <sz val="12"/>
      <color rgb="FFFF00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rgb="FF3F3F3F"/>
      <name val="Calibri"/>
      <family val="2"/>
    </font>
    <font>
      <i/>
      <sz val="12"/>
      <color rgb="FF7F7F7F"/>
      <name val="Calibri"/>
      <family val="2"/>
    </font>
    <font>
      <sz val="12"/>
      <color rgb="FF3F3F76"/>
      <name val="Calibri"/>
      <family val="2"/>
    </font>
    <font>
      <sz val="12"/>
      <color rgb="FF9C6500"/>
      <name val="Calibri"/>
      <family val="2"/>
    </font>
    <font>
      <sz val="12"/>
      <color rgb="FF006100"/>
      <name val="Calibri"/>
      <family val="2"/>
    </font>
    <font>
      <sz val="11"/>
      <color rgb="FFFF0000"/>
      <name val="ＭＳ Ｐゴシック"/>
      <family val="3"/>
    </font>
    <font>
      <b/>
      <u val="single"/>
      <sz val="21.5"/>
      <color theme="4" tint="-0.24997000396251678"/>
      <name val="ＭＳ Ｐゴシック"/>
      <family val="3"/>
    </font>
    <font>
      <b/>
      <sz val="20"/>
      <color theme="4" tint="-0.24997000396251678"/>
      <name val="ＭＳ Ｐゴシック"/>
      <family val="3"/>
    </font>
    <font>
      <sz val="10"/>
      <color rgb="FF000000"/>
      <name val="ＭＳ Ｐゴシック"/>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FFEB9C"/>
        <bgColor indexed="64"/>
      </patternFill>
    </fill>
    <fill>
      <patternFill patternType="solid">
        <fgColor rgb="FFC6EFCE"/>
        <bgColor indexed="64"/>
      </patternFill>
    </fill>
    <fill>
      <patternFill patternType="solid">
        <fgColor indexed="43"/>
        <bgColor indexed="64"/>
      </patternFill>
    </fill>
    <fill>
      <patternFill patternType="solid">
        <fgColor rgb="FFFFFF99"/>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s>
  <cellStyleXfs count="61">
    <xf numFmtId="0" fontId="0" fillId="0" borderId="0">
      <alignment/>
      <protection/>
    </xf>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9" fontId="0" fillId="0" borderId="0" applyFont="0" applyFill="0" applyBorder="0" applyAlignment="0" applyProtection="0"/>
    <xf numFmtId="0" fontId="0" fillId="27" borderId="2" applyNumberFormat="0" applyFont="0" applyAlignment="0" applyProtection="0"/>
    <xf numFmtId="0" fontId="65" fillId="0" borderId="3" applyNumberFormat="0" applyFill="0" applyAlignment="0" applyProtection="0"/>
    <xf numFmtId="0" fontId="66" fillId="28" borderId="0" applyNumberFormat="0" applyBorder="0" applyAlignment="0" applyProtection="0"/>
    <xf numFmtId="0" fontId="67" fillId="29" borderId="4" applyNumberFormat="0" applyAlignment="0" applyProtection="0"/>
    <xf numFmtId="0" fontId="6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9" fillId="0" borderId="5" applyNumberFormat="0" applyFill="0" applyAlignment="0" applyProtection="0"/>
    <xf numFmtId="0" fontId="70" fillId="0" borderId="6" applyNumberFormat="0" applyFill="0" applyAlignment="0" applyProtection="0"/>
    <xf numFmtId="0" fontId="71" fillId="0" borderId="7" applyNumberFormat="0" applyFill="0" applyAlignment="0" applyProtection="0"/>
    <xf numFmtId="0" fontId="71" fillId="0" borderId="0" applyNumberFormat="0" applyFill="0" applyBorder="0" applyAlignment="0" applyProtection="0"/>
    <xf numFmtId="0" fontId="72" fillId="0" borderId="8" applyNumberFormat="0" applyFill="0" applyAlignment="0" applyProtection="0"/>
    <xf numFmtId="0" fontId="73" fillId="29" borderId="9" applyNumberFormat="0" applyAlignment="0" applyProtection="0"/>
    <xf numFmtId="0" fontId="7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5" fillId="30" borderId="4" applyNumberFormat="0" applyAlignment="0" applyProtection="0"/>
    <xf numFmtId="0" fontId="76" fillId="31" borderId="0" applyNumberFormat="0" applyBorder="0" applyAlignment="0" applyProtection="0"/>
    <xf numFmtId="0" fontId="77" fillId="32" borderId="0" applyNumberFormat="0" applyBorder="0" applyAlignment="0" applyProtection="0"/>
  </cellStyleXfs>
  <cellXfs count="104">
    <xf numFmtId="0" fontId="0" fillId="0" borderId="0" xfId="0" applyAlignment="1">
      <alignment/>
    </xf>
    <xf numFmtId="0" fontId="0" fillId="0" borderId="0" xfId="0" applyAlignment="1">
      <alignment vertical="center"/>
    </xf>
    <xf numFmtId="0" fontId="0" fillId="0" borderId="0" xfId="0" applyAlignment="1">
      <alignment horizontal="center" vertical="center"/>
    </xf>
    <xf numFmtId="0" fontId="4" fillId="0" borderId="0" xfId="0" applyFont="1" applyAlignment="1">
      <alignment horizontal="center" vertical="center"/>
    </xf>
    <xf numFmtId="0" fontId="5" fillId="0" borderId="0" xfId="0" applyFont="1" applyAlignment="1">
      <alignment vertical="center"/>
    </xf>
    <xf numFmtId="0" fontId="4" fillId="0" borderId="0" xfId="0" applyFont="1" applyAlignment="1">
      <alignment vertical="center"/>
    </xf>
    <xf numFmtId="0" fontId="10" fillId="0" borderId="0" xfId="0" applyFont="1" applyAlignment="1">
      <alignment horizontal="center" vertical="center"/>
    </xf>
    <xf numFmtId="0" fontId="9" fillId="0" borderId="0" xfId="0" applyFont="1" applyAlignment="1">
      <alignment vertical="center"/>
    </xf>
    <xf numFmtId="0" fontId="10" fillId="0" borderId="0" xfId="0" applyFont="1" applyAlignment="1">
      <alignment vertical="center"/>
    </xf>
    <xf numFmtId="0" fontId="9" fillId="0" borderId="0" xfId="0" applyFont="1" applyAlignment="1">
      <alignment horizontal="center" vertical="center"/>
    </xf>
    <xf numFmtId="0" fontId="5" fillId="0" borderId="0" xfId="0" applyFont="1" applyAlignment="1">
      <alignment horizontal="center" vertical="center"/>
    </xf>
    <xf numFmtId="0" fontId="5" fillId="33" borderId="10" xfId="0" applyFont="1" applyFill="1" applyBorder="1" applyAlignment="1">
      <alignment horizontal="center" vertical="center"/>
    </xf>
    <xf numFmtId="0" fontId="8" fillId="0" borderId="0" xfId="0" applyFont="1" applyAlignment="1">
      <alignment vertical="center"/>
    </xf>
    <xf numFmtId="0" fontId="6" fillId="0" borderId="0" xfId="0" applyFont="1" applyAlignment="1">
      <alignment vertical="center"/>
    </xf>
    <xf numFmtId="0" fontId="8" fillId="0" borderId="0" xfId="0" applyFont="1" applyAlignment="1">
      <alignment vertical="center" wrapText="1"/>
    </xf>
    <xf numFmtId="0" fontId="5" fillId="33" borderId="10" xfId="0" applyFont="1" applyFill="1" applyBorder="1" applyAlignment="1" quotePrefix="1">
      <alignment vertical="center"/>
    </xf>
    <xf numFmtId="0" fontId="5" fillId="0" borderId="0" xfId="0" applyFont="1" applyAlignment="1">
      <alignment/>
    </xf>
    <xf numFmtId="0" fontId="4" fillId="0" borderId="0" xfId="0" applyFont="1" applyAlignment="1">
      <alignment/>
    </xf>
    <xf numFmtId="0" fontId="5" fillId="0" borderId="0" xfId="0" applyFont="1" applyAlignment="1" quotePrefix="1">
      <alignment/>
    </xf>
    <xf numFmtId="0" fontId="0" fillId="0" borderId="0" xfId="0" applyFont="1" applyAlignment="1">
      <alignment vertical="center"/>
    </xf>
    <xf numFmtId="0" fontId="8" fillId="0" borderId="0" xfId="0" applyFont="1" applyAlignment="1">
      <alignment horizontal="left" vertical="center"/>
    </xf>
    <xf numFmtId="0" fontId="5" fillId="0" borderId="0" xfId="0" applyFont="1" applyAlignment="1">
      <alignment horizontal="right" vertical="center"/>
    </xf>
    <xf numFmtId="0" fontId="0" fillId="0" borderId="0" xfId="0" applyAlignment="1">
      <alignment horizontal="left" vertical="center"/>
    </xf>
    <xf numFmtId="0" fontId="4" fillId="0" borderId="11" xfId="0" applyFont="1" applyBorder="1" applyAlignment="1">
      <alignment vertical="center"/>
    </xf>
    <xf numFmtId="0" fontId="0" fillId="0" borderId="12" xfId="0" applyBorder="1" applyAlignment="1">
      <alignment vertical="center"/>
    </xf>
    <xf numFmtId="0" fontId="4" fillId="0" borderId="0" xfId="0" applyFont="1" applyAlignment="1">
      <alignment horizontal="left" vertical="center"/>
    </xf>
    <xf numFmtId="0" fontId="14" fillId="0" borderId="0" xfId="0" applyFont="1" applyAlignment="1">
      <alignment vertical="center" wrapText="1"/>
    </xf>
    <xf numFmtId="0" fontId="0" fillId="0" borderId="0" xfId="0" applyAlignment="1">
      <alignment vertical="center" wrapText="1"/>
    </xf>
    <xf numFmtId="0" fontId="5" fillId="34" borderId="13" xfId="0" applyFont="1" applyFill="1" applyBorder="1" applyAlignment="1" applyProtection="1">
      <alignment horizontal="center" vertical="center"/>
      <protection locked="0"/>
    </xf>
    <xf numFmtId="0" fontId="0" fillId="0" borderId="14" xfId="0" applyBorder="1" applyAlignment="1">
      <alignment vertical="center"/>
    </xf>
    <xf numFmtId="0" fontId="5" fillId="33" borderId="13" xfId="0" applyFont="1" applyFill="1" applyBorder="1" applyAlignment="1" applyProtection="1">
      <alignment vertical="center"/>
      <protection locked="0"/>
    </xf>
    <xf numFmtId="0" fontId="78" fillId="0" borderId="0" xfId="0" applyFont="1" applyAlignment="1">
      <alignment vertical="center"/>
    </xf>
    <xf numFmtId="0" fontId="79" fillId="0" borderId="0" xfId="0" applyFont="1" applyAlignment="1">
      <alignment vertical="center"/>
    </xf>
    <xf numFmtId="0" fontId="20" fillId="0" borderId="0" xfId="0" applyFont="1" applyAlignment="1">
      <alignment vertical="center"/>
    </xf>
    <xf numFmtId="0" fontId="80" fillId="0" borderId="0" xfId="0" applyFont="1" applyAlignment="1">
      <alignment vertical="center"/>
    </xf>
    <xf numFmtId="0" fontId="4" fillId="0" borderId="0" xfId="0" applyFont="1" applyAlignment="1">
      <alignment horizontal="right" vertical="center"/>
    </xf>
    <xf numFmtId="0" fontId="5" fillId="34" borderId="10" xfId="0" applyFont="1" applyFill="1" applyBorder="1" applyAlignment="1">
      <alignment horizontal="center" vertical="center"/>
    </xf>
    <xf numFmtId="0" fontId="5" fillId="34" borderId="13" xfId="0" applyFont="1" applyFill="1" applyBorder="1" applyAlignment="1">
      <alignment horizontal="center" vertical="center"/>
    </xf>
    <xf numFmtId="0" fontId="5" fillId="34" borderId="13" xfId="0" applyFont="1" applyFill="1" applyBorder="1" applyAlignment="1">
      <alignment vertical="center"/>
    </xf>
    <xf numFmtId="0" fontId="10" fillId="0" borderId="15" xfId="0" applyFont="1" applyBorder="1" applyAlignment="1">
      <alignment vertical="center"/>
    </xf>
    <xf numFmtId="0" fontId="0" fillId="0" borderId="16" xfId="0" applyBorder="1" applyAlignment="1">
      <alignment horizontal="center" vertical="center"/>
    </xf>
    <xf numFmtId="0" fontId="0" fillId="0" borderId="12" xfId="0" applyBorder="1" applyAlignment="1">
      <alignment horizontal="right" vertical="center"/>
    </xf>
    <xf numFmtId="0" fontId="0" fillId="0" borderId="0" xfId="0" applyAlignment="1">
      <alignment horizontal="right" vertical="center"/>
    </xf>
    <xf numFmtId="0" fontId="5" fillId="0" borderId="0" xfId="0" applyFont="1" applyAlignment="1">
      <alignment horizontal="right"/>
    </xf>
    <xf numFmtId="0" fontId="0" fillId="25" borderId="16" xfId="0" applyFill="1" applyBorder="1" applyAlignment="1">
      <alignment vertical="center"/>
    </xf>
    <xf numFmtId="0" fontId="5" fillId="25" borderId="0" xfId="0" applyFont="1" applyFill="1" applyAlignment="1">
      <alignment vertical="center"/>
    </xf>
    <xf numFmtId="0" fontId="4" fillId="25" borderId="0" xfId="0" applyFont="1" applyFill="1" applyAlignment="1">
      <alignment vertical="center"/>
    </xf>
    <xf numFmtId="0" fontId="8" fillId="25" borderId="0" xfId="0" applyFont="1" applyFill="1" applyAlignment="1">
      <alignment vertical="center"/>
    </xf>
    <xf numFmtId="0" fontId="5" fillId="33" borderId="10" xfId="0" applyFont="1" applyFill="1" applyBorder="1" applyAlignment="1" applyProtection="1">
      <alignment horizontal="right" vertical="center"/>
      <protection locked="0"/>
    </xf>
    <xf numFmtId="0" fontId="5" fillId="33" borderId="17" xfId="0" applyFont="1" applyFill="1" applyBorder="1" applyAlignment="1" applyProtection="1">
      <alignment horizontal="right" vertical="center"/>
      <protection locked="0"/>
    </xf>
    <xf numFmtId="0" fontId="5" fillId="33" borderId="13" xfId="0" applyFont="1" applyFill="1" applyBorder="1" applyAlignment="1" applyProtection="1">
      <alignment horizontal="right" vertical="center"/>
      <protection locked="0"/>
    </xf>
    <xf numFmtId="176" fontId="81" fillId="33" borderId="18" xfId="0" applyNumberFormat="1" applyFont="1" applyFill="1" applyBorder="1" applyAlignment="1" applyProtection="1">
      <alignment vertical="center"/>
      <protection locked="0"/>
    </xf>
    <xf numFmtId="176" fontId="81" fillId="33" borderId="19" xfId="0" applyNumberFormat="1" applyFont="1" applyFill="1" applyBorder="1" applyAlignment="1" applyProtection="1">
      <alignment vertical="center"/>
      <protection locked="0"/>
    </xf>
    <xf numFmtId="176" fontId="5" fillId="33" borderId="10" xfId="0" applyNumberFormat="1" applyFont="1" applyFill="1" applyBorder="1" applyAlignment="1" applyProtection="1">
      <alignment vertical="center"/>
      <protection locked="0"/>
    </xf>
    <xf numFmtId="176" fontId="5" fillId="33" borderId="13" xfId="0" applyNumberFormat="1" applyFont="1" applyFill="1" applyBorder="1" applyAlignment="1" applyProtection="1">
      <alignment vertical="center"/>
      <protection locked="0"/>
    </xf>
    <xf numFmtId="0" fontId="5" fillId="34" borderId="17" xfId="0" applyFont="1" applyFill="1" applyBorder="1" applyAlignment="1" applyProtection="1">
      <alignment horizontal="left" vertical="center"/>
      <protection locked="0"/>
    </xf>
    <xf numFmtId="0" fontId="0" fillId="34" borderId="10" xfId="0" applyFill="1" applyBorder="1" applyAlignment="1" applyProtection="1">
      <alignment horizontal="center" vertical="center"/>
      <protection locked="0"/>
    </xf>
    <xf numFmtId="0" fontId="0" fillId="34" borderId="17" xfId="0" applyFill="1" applyBorder="1" applyAlignment="1" applyProtection="1">
      <alignment horizontal="center" vertical="center"/>
      <protection locked="0"/>
    </xf>
    <xf numFmtId="0" fontId="0" fillId="34" borderId="13" xfId="0" applyFill="1" applyBorder="1" applyAlignment="1" applyProtection="1">
      <alignment horizontal="center" vertical="center"/>
      <protection locked="0"/>
    </xf>
    <xf numFmtId="0" fontId="5" fillId="34" borderId="10" xfId="0" applyFont="1" applyFill="1" applyBorder="1" applyAlignment="1" applyProtection="1">
      <alignment horizontal="center" vertical="center"/>
      <protection locked="0"/>
    </xf>
    <xf numFmtId="0" fontId="5" fillId="33" borderId="17" xfId="0" applyFont="1" applyFill="1" applyBorder="1" applyAlignment="1" applyProtection="1">
      <alignment horizontal="center" vertical="center"/>
      <protection locked="0"/>
    </xf>
    <xf numFmtId="0" fontId="5" fillId="34" borderId="13" xfId="0" applyFont="1" applyFill="1" applyBorder="1" applyAlignment="1" applyProtection="1">
      <alignment horizontal="center" vertical="center"/>
      <protection locked="0"/>
    </xf>
    <xf numFmtId="176" fontId="5" fillId="34" borderId="10" xfId="0" applyNumberFormat="1" applyFont="1" applyFill="1" applyBorder="1" applyAlignment="1" applyProtection="1">
      <alignment horizontal="center" vertical="center"/>
      <protection locked="0"/>
    </xf>
    <xf numFmtId="176" fontId="5" fillId="34" borderId="13" xfId="0" applyNumberFormat="1" applyFont="1" applyFill="1" applyBorder="1" applyAlignment="1" applyProtection="1">
      <alignment horizontal="center" vertical="center"/>
      <protection locked="0"/>
    </xf>
    <xf numFmtId="0" fontId="6" fillId="0" borderId="0" xfId="0" applyFont="1" applyAlignment="1">
      <alignment vertical="center"/>
    </xf>
    <xf numFmtId="0" fontId="8" fillId="0" borderId="0" xfId="0" applyFont="1" applyAlignment="1">
      <alignment vertical="center" wrapText="1"/>
    </xf>
    <xf numFmtId="0" fontId="0" fillId="0" borderId="0" xfId="0" applyAlignment="1">
      <alignment horizontal="center" vertical="center"/>
    </xf>
    <xf numFmtId="176" fontId="5" fillId="34" borderId="16" xfId="0" applyNumberFormat="1" applyFont="1" applyFill="1" applyBorder="1" applyAlignment="1" applyProtection="1">
      <alignment horizontal="center" vertical="center"/>
      <protection locked="0"/>
    </xf>
    <xf numFmtId="0" fontId="0" fillId="34" borderId="20" xfId="0" applyFill="1" applyBorder="1" applyAlignment="1" applyProtection="1">
      <alignment horizontal="center" vertical="center"/>
      <protection locked="0"/>
    </xf>
    <xf numFmtId="0" fontId="3" fillId="0" borderId="0" xfId="0" applyFont="1" applyAlignment="1">
      <alignment horizontal="center" vertical="center"/>
    </xf>
    <xf numFmtId="0" fontId="0" fillId="34" borderId="16" xfId="0" applyFill="1" applyBorder="1" applyAlignment="1" applyProtection="1">
      <alignment horizontal="center" vertical="center"/>
      <protection locked="0"/>
    </xf>
    <xf numFmtId="9" fontId="0" fillId="34" borderId="16" xfId="0" applyNumberFormat="1" applyFill="1" applyBorder="1" applyAlignment="1" applyProtection="1">
      <alignment horizontal="center" vertical="center"/>
      <protection locked="0"/>
    </xf>
    <xf numFmtId="0" fontId="5" fillId="33" borderId="15" xfId="0" applyFont="1" applyFill="1" applyBorder="1" applyAlignment="1" applyProtection="1">
      <alignment horizontal="left" vertical="center"/>
      <protection locked="0"/>
    </xf>
    <xf numFmtId="0" fontId="5" fillId="33" borderId="18" xfId="0" applyFont="1" applyFill="1" applyBorder="1" applyAlignment="1" applyProtection="1">
      <alignment horizontal="right" vertical="center"/>
      <protection locked="0"/>
    </xf>
    <xf numFmtId="0" fontId="5" fillId="33" borderId="19" xfId="0" applyFont="1" applyFill="1" applyBorder="1" applyAlignment="1" applyProtection="1">
      <alignment horizontal="right" vertical="center"/>
      <protection locked="0"/>
    </xf>
    <xf numFmtId="0" fontId="5" fillId="0" borderId="0" xfId="0" applyFont="1" applyAlignment="1">
      <alignment vertical="center"/>
    </xf>
    <xf numFmtId="0" fontId="5" fillId="0" borderId="0" xfId="0" applyFont="1" applyAlignment="1">
      <alignment horizontal="right" vertical="center"/>
    </xf>
    <xf numFmtId="0" fontId="8" fillId="34" borderId="16" xfId="0" applyFont="1" applyFill="1" applyBorder="1" applyAlignment="1" applyProtection="1">
      <alignment horizontal="center" vertical="center"/>
      <protection locked="0"/>
    </xf>
    <xf numFmtId="0" fontId="5" fillId="33" borderId="18" xfId="0" applyFont="1" applyFill="1" applyBorder="1" applyAlignment="1" applyProtection="1">
      <alignment horizontal="center" vertical="center"/>
      <protection locked="0"/>
    </xf>
    <xf numFmtId="0" fontId="5" fillId="33" borderId="19" xfId="0" applyFont="1" applyFill="1" applyBorder="1" applyAlignment="1" applyProtection="1">
      <alignment horizontal="center" vertical="center"/>
      <protection locked="0"/>
    </xf>
    <xf numFmtId="0" fontId="5" fillId="34" borderId="16" xfId="0" applyFont="1" applyFill="1" applyBorder="1" applyAlignment="1" applyProtection="1">
      <alignment horizontal="center" vertical="center"/>
      <protection locked="0"/>
    </xf>
    <xf numFmtId="0" fontId="5" fillId="33" borderId="21" xfId="0" applyFont="1" applyFill="1" applyBorder="1" applyAlignment="1" applyProtection="1">
      <alignment horizontal="right" vertical="center"/>
      <protection locked="0"/>
    </xf>
    <xf numFmtId="0" fontId="5" fillId="33" borderId="22" xfId="0" applyFont="1" applyFill="1" applyBorder="1" applyAlignment="1" applyProtection="1">
      <alignment horizontal="right" vertical="center"/>
      <protection locked="0"/>
    </xf>
    <xf numFmtId="0" fontId="5" fillId="0" borderId="15" xfId="0" applyFont="1" applyBorder="1" applyAlignment="1">
      <alignment horizontal="right" vertical="center"/>
    </xf>
    <xf numFmtId="0" fontId="5" fillId="33" borderId="10" xfId="0" applyFont="1" applyFill="1" applyBorder="1" applyAlignment="1">
      <alignment horizontal="right" vertical="center"/>
    </xf>
    <xf numFmtId="0" fontId="5" fillId="33" borderId="13" xfId="0" applyFont="1" applyFill="1" applyBorder="1" applyAlignment="1">
      <alignment horizontal="right" vertical="center"/>
    </xf>
    <xf numFmtId="0" fontId="5" fillId="25" borderId="10" xfId="0" applyFont="1" applyFill="1" applyBorder="1" applyAlignment="1">
      <alignment horizontal="center" vertical="center"/>
    </xf>
    <xf numFmtId="0" fontId="5" fillId="25" borderId="13" xfId="0" applyFont="1" applyFill="1" applyBorder="1" applyAlignment="1">
      <alignment horizontal="center" vertical="center"/>
    </xf>
    <xf numFmtId="0" fontId="5" fillId="34" borderId="10" xfId="0" applyFont="1" applyFill="1" applyBorder="1" applyAlignment="1">
      <alignment horizontal="center" vertical="center"/>
    </xf>
    <xf numFmtId="0" fontId="5" fillId="34" borderId="13" xfId="0" applyFont="1" applyFill="1" applyBorder="1" applyAlignment="1">
      <alignment horizontal="center" vertical="center"/>
    </xf>
    <xf numFmtId="0" fontId="5" fillId="33" borderId="17" xfId="0" applyFont="1" applyFill="1" applyBorder="1" applyAlignment="1">
      <alignment horizontal="right" vertical="center"/>
    </xf>
    <xf numFmtId="0" fontId="0" fillId="0" borderId="11" xfId="0" applyBorder="1" applyAlignment="1">
      <alignment horizontal="left" vertical="center"/>
    </xf>
    <xf numFmtId="0" fontId="0" fillId="0" borderId="0" xfId="0" applyAlignment="1">
      <alignment horizontal="left" vertical="center"/>
    </xf>
    <xf numFmtId="0" fontId="5" fillId="33" borderId="16" xfId="0" applyFont="1" applyFill="1" applyBorder="1" applyAlignment="1">
      <alignment horizontal="right" vertical="center"/>
    </xf>
    <xf numFmtId="176" fontId="5" fillId="33" borderId="10" xfId="0" applyNumberFormat="1" applyFont="1" applyFill="1" applyBorder="1" applyAlignment="1">
      <alignment horizontal="right" vertical="center"/>
    </xf>
    <xf numFmtId="176" fontId="5" fillId="33" borderId="13" xfId="0" applyNumberFormat="1" applyFont="1" applyFill="1" applyBorder="1" applyAlignment="1">
      <alignment horizontal="right" vertical="center"/>
    </xf>
    <xf numFmtId="0" fontId="5" fillId="33" borderId="18" xfId="0" applyFont="1" applyFill="1" applyBorder="1" applyAlignment="1">
      <alignment vertical="center"/>
    </xf>
    <xf numFmtId="0" fontId="5" fillId="34" borderId="13" xfId="0" applyFont="1" applyFill="1" applyBorder="1" applyAlignment="1">
      <alignment vertical="center"/>
    </xf>
    <xf numFmtId="0" fontId="5" fillId="34" borderId="17" xfId="0" applyFont="1" applyFill="1" applyBorder="1" applyAlignment="1">
      <alignment horizontal="center" vertical="center"/>
    </xf>
    <xf numFmtId="9" fontId="0" fillId="0" borderId="11" xfId="0" applyNumberFormat="1" applyBorder="1" applyAlignment="1">
      <alignment horizontal="left" vertical="center"/>
    </xf>
    <xf numFmtId="9" fontId="0" fillId="0" borderId="0" xfId="0" applyNumberFormat="1" applyAlignment="1">
      <alignment horizontal="left" vertical="center"/>
    </xf>
    <xf numFmtId="0" fontId="5" fillId="0" borderId="0" xfId="0" applyFont="1" applyAlignment="1">
      <alignment/>
    </xf>
    <xf numFmtId="0" fontId="5" fillId="33" borderId="15" xfId="0" applyFont="1" applyFill="1" applyBorder="1" applyAlignment="1">
      <alignment horizontal="left" vertical="center"/>
    </xf>
    <xf numFmtId="0" fontId="4" fillId="11" borderId="0" xfId="0" applyFont="1" applyFill="1" applyAlignment="1">
      <alignment horizontal="center" vertical="center"/>
    </xf>
  </cellXfs>
  <cellStyles count="47">
    <cellStyle name="Normal" xfId="0"/>
    <cellStyle name="20% - アクセント1" xfId="15"/>
    <cellStyle name="20% - アクセント2" xfId="16"/>
    <cellStyle name="20% - アクセント3" xfId="17"/>
    <cellStyle name="20% - アクセント4" xfId="18"/>
    <cellStyle name="20% - アクセント5" xfId="19"/>
    <cellStyle name="20% - アクセント6" xfId="20"/>
    <cellStyle name="40% - アクセント1" xfId="21"/>
    <cellStyle name="40% - アクセント2" xfId="22"/>
    <cellStyle name="40% - アクセント3" xfId="23"/>
    <cellStyle name="40% - アクセント4" xfId="24"/>
    <cellStyle name="40% - アクセント5" xfId="25"/>
    <cellStyle name="40% - アクセント6" xfId="26"/>
    <cellStyle name="60% - アクセント1" xfId="27"/>
    <cellStyle name="60% - アクセント2" xfId="28"/>
    <cellStyle name="60% - アクセント3" xfId="29"/>
    <cellStyle name="60% - アクセント4" xfId="30"/>
    <cellStyle name="60% - アクセント5" xfId="31"/>
    <cellStyle name="60% - アクセント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Percent" xfId="41"/>
    <cellStyle name="メモ" xfId="42"/>
    <cellStyle name="リンク セル" xfId="43"/>
    <cellStyle name="悪い" xfId="44"/>
    <cellStyle name="計算" xfId="45"/>
    <cellStyle name="警告文" xfId="46"/>
    <cellStyle name="Comma [0]" xfId="47"/>
    <cellStyle name="Comma" xfId="48"/>
    <cellStyle name="見出し 1" xfId="49"/>
    <cellStyle name="見出し 2" xfId="50"/>
    <cellStyle name="見出し 3" xfId="51"/>
    <cellStyle name="見出し 4" xfId="52"/>
    <cellStyle name="合計" xfId="53"/>
    <cellStyle name="出力" xfId="54"/>
    <cellStyle name="説明文" xfId="55"/>
    <cellStyle name="Currency [0]" xfId="56"/>
    <cellStyle name="Currency" xfId="57"/>
    <cellStyle name="入力" xfId="58"/>
    <cellStyle name="普通" xfId="59"/>
    <cellStyle name="良い" xfId="60"/>
  </cellStyles>
  <dxfs count="9">
    <dxf>
      <fill>
        <patternFill>
          <bgColor rgb="FFFF3399"/>
        </patternFill>
      </fill>
    </dxf>
    <dxf>
      <fill>
        <patternFill>
          <bgColor rgb="FFFF3399"/>
        </patternFill>
      </fill>
    </dxf>
    <dxf>
      <fill>
        <patternFill patternType="solid">
          <bgColor rgb="FFFFFF99"/>
        </patternFill>
      </fill>
    </dxf>
    <dxf>
      <fill>
        <patternFill>
          <bgColor rgb="FFFF3399"/>
        </patternFill>
      </fill>
    </dxf>
    <dxf>
      <fill>
        <patternFill patternType="solid">
          <bgColor rgb="FFFFFF99"/>
        </patternFill>
      </fill>
    </dxf>
    <dxf>
      <fill>
        <patternFill>
          <bgColor rgb="FFFF3399"/>
        </patternFill>
      </fill>
    </dxf>
    <dxf>
      <font>
        <b/>
        <i val="0"/>
        <u val="none"/>
        <strike val="0"/>
        <name val="ＭＳ Ｐゴシック"/>
        <color rgb="FFFF0000"/>
      </font>
      <numFmt numFmtId="177" formatCode="General"/>
    </dxf>
    <dxf>
      <font>
        <b val="0"/>
        <i val="0"/>
        <color auto="1"/>
      </font>
      <fill>
        <patternFill>
          <bgColor rgb="FFFF3399"/>
        </patternFill>
      </fill>
    </dxf>
    <dxf>
      <font>
        <b/>
        <i val="0"/>
        <u val="none"/>
        <strike val="0"/>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92</xdr:row>
      <xdr:rowOff>133350</xdr:rowOff>
    </xdr:from>
    <xdr:to>
      <xdr:col>11</xdr:col>
      <xdr:colOff>47625</xdr:colOff>
      <xdr:row>98</xdr:row>
      <xdr:rowOff>47625</xdr:rowOff>
    </xdr:to>
    <xdr:sp>
      <xdr:nvSpPr>
        <xdr:cNvPr id="1" name="正方形/長方形 1"/>
        <xdr:cNvSpPr>
          <a:spLocks/>
        </xdr:cNvSpPr>
      </xdr:nvSpPr>
      <xdr:spPr>
        <a:xfrm>
          <a:off x="114300" y="18611850"/>
          <a:ext cx="2133600" cy="1114425"/>
        </a:xfrm>
        <a:prstGeom prst="rect">
          <a:avLst/>
        </a:prstGeom>
        <a:noFill/>
        <a:ln w="19050" cmpd="sng">
          <a:solidFill>
            <a:srgbClr val="000000"/>
          </a:solidFill>
          <a:headEnd type="none"/>
          <a:tailEnd type="none"/>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180975</xdr:colOff>
      <xdr:row>0</xdr:row>
      <xdr:rowOff>180975</xdr:rowOff>
    </xdr:from>
    <xdr:to>
      <xdr:col>46</xdr:col>
      <xdr:colOff>38100</xdr:colOff>
      <xdr:row>6</xdr:row>
      <xdr:rowOff>152400</xdr:rowOff>
    </xdr:to>
    <xdr:sp>
      <xdr:nvSpPr>
        <xdr:cNvPr id="2" name="正方形/長方形 15"/>
        <xdr:cNvSpPr>
          <a:spLocks/>
        </xdr:cNvSpPr>
      </xdr:nvSpPr>
      <xdr:spPr>
        <a:xfrm>
          <a:off x="7096125" y="180975"/>
          <a:ext cx="8010525" cy="1304925"/>
        </a:xfrm>
        <a:prstGeom prst="rect">
          <a:avLst/>
        </a:prstGeom>
        <a:noFill/>
        <a:ln w="15875" cmpd="sng">
          <a:solidFill>
            <a:srgbClr val="000000"/>
          </a:solidFill>
          <a:headEnd type="none"/>
          <a:tailEnd type="none"/>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38100</xdr:colOff>
      <xdr:row>42</xdr:row>
      <xdr:rowOff>28575</xdr:rowOff>
    </xdr:from>
    <xdr:to>
      <xdr:col>33</xdr:col>
      <xdr:colOff>152400</xdr:colOff>
      <xdr:row>53</xdr:row>
      <xdr:rowOff>161925</xdr:rowOff>
    </xdr:to>
    <xdr:sp fLocksText="0">
      <xdr:nvSpPr>
        <xdr:cNvPr id="3" name="Text Box 71"/>
        <xdr:cNvSpPr txBox="1">
          <a:spLocks noChangeArrowheads="1"/>
        </xdr:cNvSpPr>
      </xdr:nvSpPr>
      <xdr:spPr>
        <a:xfrm>
          <a:off x="3552825" y="8562975"/>
          <a:ext cx="3314700" cy="2276475"/>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37</xdr:col>
      <xdr:colOff>209550</xdr:colOff>
      <xdr:row>19</xdr:row>
      <xdr:rowOff>28575</xdr:rowOff>
    </xdr:from>
    <xdr:to>
      <xdr:col>46</xdr:col>
      <xdr:colOff>0</xdr:colOff>
      <xdr:row>53</xdr:row>
      <xdr:rowOff>190500</xdr:rowOff>
    </xdr:to>
    <xdr:sp>
      <xdr:nvSpPr>
        <xdr:cNvPr id="4" name="正方形/長方形 155"/>
        <xdr:cNvSpPr>
          <a:spLocks/>
        </xdr:cNvSpPr>
      </xdr:nvSpPr>
      <xdr:spPr>
        <a:xfrm>
          <a:off x="7124700" y="3962400"/>
          <a:ext cx="7943850" cy="6905625"/>
        </a:xfrm>
        <a:prstGeom prst="rect">
          <a:avLst/>
        </a:prstGeom>
        <a:solidFill>
          <a:srgbClr val="D9D9D9"/>
        </a:solidFill>
        <a:ln w="15875" cmpd="sng">
          <a:solidFill>
            <a:srgbClr val="000000"/>
          </a:solidFill>
          <a:headEnd type="none"/>
          <a:tailEnd type="none"/>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1209675</xdr:colOff>
      <xdr:row>48</xdr:row>
      <xdr:rowOff>9525</xdr:rowOff>
    </xdr:from>
    <xdr:to>
      <xdr:col>42</xdr:col>
      <xdr:colOff>66675</xdr:colOff>
      <xdr:row>50</xdr:row>
      <xdr:rowOff>0</xdr:rowOff>
    </xdr:to>
    <xdr:sp>
      <xdr:nvSpPr>
        <xdr:cNvPr id="5" name="テキスト ボックス 5"/>
        <xdr:cNvSpPr txBox="1">
          <a:spLocks noChangeArrowheads="1"/>
        </xdr:cNvSpPr>
      </xdr:nvSpPr>
      <xdr:spPr>
        <a:xfrm>
          <a:off x="10134600" y="9686925"/>
          <a:ext cx="2257425" cy="390525"/>
        </a:xfrm>
        <a:prstGeom prst="rect">
          <a:avLst/>
        </a:prstGeom>
        <a:noFill/>
        <a:ln w="9525" cmpd="sng">
          <a:noFill/>
        </a:ln>
      </xdr:spPr>
      <xdr:txBody>
        <a:bodyPr vertOverflow="clip" wrap="square"/>
        <a:p>
          <a:pPr algn="l">
            <a:defRPr/>
          </a:pPr>
          <a:r>
            <a:rPr lang="en-US" cap="none" sz="1800" b="0" i="0" u="none" baseline="0">
              <a:solidFill>
                <a:srgbClr val="000000"/>
              </a:solidFill>
              <a:latin typeface="ＭＳ Ｐゴシック"/>
              <a:ea typeface="ＭＳ Ｐゴシック"/>
              <a:cs typeface="ＭＳ Ｐゴシック"/>
            </a:rPr>
            <a:t>図</a:t>
          </a:r>
          <a:r>
            <a:rPr lang="en-US" cap="none" sz="1800" b="0" i="0" u="none" baseline="0">
              <a:solidFill>
                <a:srgbClr val="000000"/>
              </a:solidFill>
              <a:latin typeface="Calibri"/>
              <a:ea typeface="Calibri"/>
              <a:cs typeface="Calibri"/>
            </a:rPr>
            <a:t>1</a:t>
          </a:r>
          <a:r>
            <a:rPr lang="en-US" cap="none" sz="1800" b="0" i="0" u="none" baseline="0">
              <a:solidFill>
                <a:srgbClr val="000000"/>
              </a:solidFill>
              <a:latin typeface="ＭＳ Ｐゴシック"/>
              <a:ea typeface="ＭＳ Ｐゴシック"/>
              <a:cs typeface="ＭＳ Ｐゴシック"/>
            </a:rPr>
            <a:t>　堰堤軸について</a:t>
          </a:r>
        </a:p>
      </xdr:txBody>
    </xdr:sp>
    <xdr:clientData/>
  </xdr:twoCellAnchor>
  <xdr:twoCellAnchor>
    <xdr:from>
      <xdr:col>38</xdr:col>
      <xdr:colOff>38100</xdr:colOff>
      <xdr:row>49</xdr:row>
      <xdr:rowOff>190500</xdr:rowOff>
    </xdr:from>
    <xdr:to>
      <xdr:col>45</xdr:col>
      <xdr:colOff>638175</xdr:colOff>
      <xdr:row>53</xdr:row>
      <xdr:rowOff>133350</xdr:rowOff>
    </xdr:to>
    <xdr:sp>
      <xdr:nvSpPr>
        <xdr:cNvPr id="6" name="テキスト ボックス 7"/>
        <xdr:cNvSpPr txBox="1">
          <a:spLocks noChangeArrowheads="1"/>
        </xdr:cNvSpPr>
      </xdr:nvSpPr>
      <xdr:spPr>
        <a:xfrm>
          <a:off x="7172325" y="10067925"/>
          <a:ext cx="7848600" cy="74295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300" b="0" i="0" u="none" baseline="0">
              <a:solidFill>
                <a:srgbClr val="000000"/>
              </a:solidFill>
              <a:latin typeface="ＭＳ Ｐゴシック"/>
              <a:ea typeface="ＭＳ Ｐゴシック"/>
              <a:cs typeface="ＭＳ Ｐゴシック"/>
            </a:rPr>
            <a:t>鋼製透過型砂防堰堤の</a:t>
          </a:r>
          <a:r>
            <a:rPr lang="en-US" cap="none" sz="1300" b="1" i="0" u="sng" baseline="0">
              <a:solidFill>
                <a:srgbClr val="00ABEA"/>
              </a:solidFill>
              <a:latin typeface="ＭＳ Ｐゴシック"/>
              <a:ea typeface="ＭＳ Ｐゴシック"/>
              <a:cs typeface="ＭＳ Ｐゴシック"/>
            </a:rPr>
            <a:t>堰堤軸を非越流部の天端上流端に設置する</a:t>
          </a:r>
          <a:r>
            <a:rPr lang="en-US" cap="none" sz="1300" b="0" i="0" u="none" baseline="0">
              <a:solidFill>
                <a:srgbClr val="000000"/>
              </a:solidFill>
              <a:latin typeface="ＭＳ Ｐゴシック"/>
              <a:ea typeface="ＭＳ Ｐゴシック"/>
              <a:cs typeface="ＭＳ Ｐゴシック"/>
            </a:rPr>
            <a:t>旨が</a:t>
          </a:r>
          <a:r>
            <a:rPr lang="en-US" cap="none" sz="1300" b="0" i="0" u="none" baseline="0">
              <a:solidFill>
                <a:srgbClr val="000000"/>
              </a:solidFill>
              <a:latin typeface="Calibri"/>
              <a:ea typeface="Calibri"/>
              <a:cs typeface="Calibri"/>
            </a:rPr>
            <a:t>
</a:t>
          </a:r>
          <a:r>
            <a:rPr lang="en-US" cap="none" sz="1300" b="0" i="0" u="none" baseline="0">
              <a:solidFill>
                <a:srgbClr val="000000"/>
              </a:solidFill>
              <a:latin typeface="ＭＳ Ｐゴシック"/>
              <a:ea typeface="ＭＳ Ｐゴシック"/>
              <a:cs typeface="ＭＳ Ｐゴシック"/>
            </a:rPr>
            <a:t>新編・鋼製砂防構造物設計便覧＜令和３年版＞</a:t>
          </a:r>
          <a:r>
            <a:rPr lang="en-US" cap="none" sz="1300" b="0" i="0" u="none" baseline="0">
              <a:solidFill>
                <a:srgbClr val="000000"/>
              </a:solidFill>
              <a:latin typeface="Calibri"/>
              <a:ea typeface="Calibri"/>
              <a:cs typeface="Calibri"/>
            </a:rPr>
            <a:t>p74-75</a:t>
          </a:r>
          <a:r>
            <a:rPr lang="en-US" cap="none" sz="1300" b="0" i="0" u="none" baseline="0">
              <a:solidFill>
                <a:srgbClr val="000000"/>
              </a:solidFill>
              <a:latin typeface="ＭＳ Ｐゴシック"/>
              <a:ea typeface="ＭＳ Ｐゴシック"/>
              <a:cs typeface="ＭＳ Ｐゴシック"/>
            </a:rPr>
            <a:t>に</a:t>
          </a:r>
          <a:r>
            <a:rPr lang="en-US" cap="none" sz="1300" b="0" i="0" u="none" baseline="0">
              <a:solidFill>
                <a:srgbClr val="000000"/>
              </a:solidFill>
              <a:latin typeface="ＭＳ Ｐゴシック"/>
              <a:ea typeface="ＭＳ Ｐゴシック"/>
              <a:cs typeface="ＭＳ Ｐゴシック"/>
            </a:rPr>
            <a:t>記載されています。</a:t>
          </a:r>
          <a:r>
            <a:rPr lang="en-US" cap="none" sz="1300" b="0" i="0" u="none" baseline="0">
              <a:solidFill>
                <a:srgbClr val="000000"/>
              </a:solidFill>
              <a:latin typeface="Calibri"/>
              <a:ea typeface="Calibri"/>
              <a:cs typeface="Calibri"/>
            </a:rPr>
            <a:t>
</a:t>
          </a:r>
          <a:r>
            <a:rPr lang="en-US" cap="none" sz="1300" b="0" i="0" u="none" baseline="0">
              <a:solidFill>
                <a:srgbClr val="000000"/>
              </a:solidFill>
              <a:latin typeface="ＭＳ Ｐゴシック"/>
              <a:ea typeface="ＭＳ Ｐゴシック"/>
              <a:cs typeface="ＭＳ Ｐゴシック"/>
            </a:rPr>
            <a:t>そのため、</a:t>
          </a:r>
          <a:r>
            <a:rPr lang="en-US" cap="none" sz="1300" b="1" i="0" u="none" baseline="0">
              <a:solidFill>
                <a:srgbClr val="00ABEA"/>
              </a:solidFill>
              <a:latin typeface="ＭＳ Ｐゴシック"/>
              <a:ea typeface="ＭＳ Ｐゴシック"/>
              <a:cs typeface="ＭＳ Ｐゴシック"/>
            </a:rPr>
            <a:t>堰堤高</a:t>
          </a:r>
          <a:r>
            <a:rPr lang="en-US" cap="none" sz="1300" b="0" i="0" u="none" baseline="0">
              <a:solidFill>
                <a:srgbClr val="00ABEA"/>
              </a:solidFill>
              <a:latin typeface="ＭＳ Ｐゴシック"/>
              <a:ea typeface="ＭＳ Ｐゴシック"/>
              <a:cs typeface="ＭＳ Ｐゴシック"/>
            </a:rPr>
            <a:t>、</a:t>
          </a:r>
          <a:r>
            <a:rPr lang="en-US" cap="none" sz="1300" b="1" i="0" u="none" baseline="0">
              <a:solidFill>
                <a:srgbClr val="00ABEA"/>
              </a:solidFill>
              <a:latin typeface="ＭＳ Ｐゴシック"/>
              <a:ea typeface="ＭＳ Ｐゴシック"/>
              <a:cs typeface="ＭＳ Ｐゴシック"/>
            </a:rPr>
            <a:t>有効高さ</a:t>
          </a:r>
          <a:r>
            <a:rPr lang="en-US" cap="none" sz="1300" b="1" i="0" u="none" baseline="0">
              <a:solidFill>
                <a:srgbClr val="00ABEA"/>
              </a:solidFill>
              <a:latin typeface="Calibri"/>
              <a:ea typeface="Calibri"/>
              <a:cs typeface="Calibri"/>
            </a:rPr>
            <a:t>(</a:t>
          </a:r>
          <a:r>
            <a:rPr lang="en-US" cap="none" sz="1300" b="1" i="0" u="none" baseline="0">
              <a:solidFill>
                <a:srgbClr val="00ABEA"/>
              </a:solidFill>
              <a:latin typeface="ＭＳ Ｐゴシック"/>
              <a:ea typeface="ＭＳ Ｐゴシック"/>
              <a:cs typeface="ＭＳ Ｐゴシック"/>
            </a:rPr>
            <a:t>透過部高さ</a:t>
          </a:r>
          <a:r>
            <a:rPr lang="en-US" cap="none" sz="1300" b="1" i="0" u="none" baseline="0">
              <a:solidFill>
                <a:srgbClr val="00ABEA"/>
              </a:solidFill>
              <a:latin typeface="Calibri"/>
              <a:ea typeface="Calibri"/>
              <a:cs typeface="Calibri"/>
            </a:rPr>
            <a:t>)</a:t>
          </a:r>
          <a:r>
            <a:rPr lang="en-US" cap="none" sz="1300" b="0" i="0" u="none" baseline="0">
              <a:solidFill>
                <a:srgbClr val="00ABEA"/>
              </a:solidFill>
              <a:latin typeface="ＭＳ Ｐゴシック"/>
              <a:ea typeface="ＭＳ Ｐゴシック"/>
              <a:cs typeface="ＭＳ Ｐゴシック"/>
            </a:rPr>
            <a:t>、</a:t>
          </a:r>
          <a:r>
            <a:rPr lang="en-US" cap="none" sz="1300" b="1" i="0" u="none" baseline="0">
              <a:solidFill>
                <a:srgbClr val="00ABEA"/>
              </a:solidFill>
              <a:latin typeface="ＭＳ Ｐゴシック"/>
              <a:ea typeface="ＭＳ Ｐゴシック"/>
              <a:cs typeface="ＭＳ Ｐゴシック"/>
            </a:rPr>
            <a:t>基礎底版の厚さ</a:t>
          </a:r>
          <a:r>
            <a:rPr lang="en-US" cap="none" sz="1300" b="0" i="0" u="none" baseline="0">
              <a:solidFill>
                <a:srgbClr val="000000"/>
              </a:solidFill>
              <a:latin typeface="ＭＳ Ｐゴシック"/>
              <a:ea typeface="ＭＳ Ｐゴシック"/>
              <a:cs typeface="ＭＳ Ｐゴシック"/>
            </a:rPr>
            <a:t>は図</a:t>
          </a:r>
          <a:r>
            <a:rPr lang="en-US" cap="none" sz="1300" b="0" i="0" u="none" baseline="0">
              <a:solidFill>
                <a:srgbClr val="000000"/>
              </a:solidFill>
              <a:latin typeface="Calibri"/>
              <a:ea typeface="Calibri"/>
              <a:cs typeface="Calibri"/>
            </a:rPr>
            <a:t>1</a:t>
          </a:r>
          <a:r>
            <a:rPr lang="en-US" cap="none" sz="1300" b="0" i="0" u="none" baseline="0">
              <a:solidFill>
                <a:srgbClr val="000000"/>
              </a:solidFill>
              <a:latin typeface="ＭＳ Ｐゴシック"/>
              <a:ea typeface="ＭＳ Ｐゴシック"/>
              <a:cs typeface="ＭＳ Ｐゴシック"/>
            </a:rPr>
            <a:t>に</a:t>
          </a:r>
          <a:r>
            <a:rPr lang="en-US" cap="none" sz="1300" b="0" i="0" u="none" baseline="0">
              <a:solidFill>
                <a:srgbClr val="000000"/>
              </a:solidFill>
              <a:latin typeface="ＭＳ Ｐゴシック"/>
              <a:ea typeface="ＭＳ Ｐゴシック"/>
              <a:cs typeface="ＭＳ Ｐゴシック"/>
            </a:rPr>
            <a:t>記載</a:t>
          </a:r>
          <a:r>
            <a:rPr lang="en-US" cap="none" sz="1300" b="0" i="0" u="none" baseline="0">
              <a:solidFill>
                <a:srgbClr val="000000"/>
              </a:solidFill>
              <a:latin typeface="ＭＳ Ｐゴシック"/>
              <a:ea typeface="ＭＳ Ｐゴシック"/>
              <a:cs typeface="ＭＳ Ｐゴシック"/>
            </a:rPr>
            <a:t>されている</a:t>
          </a:r>
          <a:r>
            <a:rPr lang="en-US" cap="none" sz="1300" b="0" i="0" u="none" baseline="0">
              <a:solidFill>
                <a:srgbClr val="000000"/>
              </a:solidFill>
              <a:latin typeface="ＭＳ Ｐゴシック"/>
              <a:ea typeface="ＭＳ Ｐゴシック"/>
              <a:cs typeface="ＭＳ Ｐゴシック"/>
            </a:rPr>
            <a:t>範囲の値をご記入ください。</a:t>
          </a:r>
          <a:r>
            <a:rPr lang="en-US" cap="none" sz="1300" b="0" i="0" u="none" baseline="0">
              <a:solidFill>
                <a:srgbClr val="000000"/>
              </a:solidFill>
              <a:latin typeface="Calibri"/>
              <a:ea typeface="Calibri"/>
              <a:cs typeface="Calibri"/>
            </a:rPr>
            <a:t>
</a:t>
          </a:r>
        </a:p>
      </xdr:txBody>
    </xdr:sp>
    <xdr:clientData/>
  </xdr:twoCellAnchor>
  <xdr:twoCellAnchor>
    <xdr:from>
      <xdr:col>39</xdr:col>
      <xdr:colOff>762000</xdr:colOff>
      <xdr:row>19</xdr:row>
      <xdr:rowOff>47625</xdr:rowOff>
    </xdr:from>
    <xdr:to>
      <xdr:col>42</xdr:col>
      <xdr:colOff>485775</xdr:colOff>
      <xdr:row>21</xdr:row>
      <xdr:rowOff>133350</xdr:rowOff>
    </xdr:to>
    <xdr:sp>
      <xdr:nvSpPr>
        <xdr:cNvPr id="7" name="テキスト ボックス 147"/>
        <xdr:cNvSpPr txBox="1">
          <a:spLocks noChangeArrowheads="1"/>
        </xdr:cNvSpPr>
      </xdr:nvSpPr>
      <xdr:spPr>
        <a:xfrm>
          <a:off x="9686925" y="3981450"/>
          <a:ext cx="3124200" cy="485775"/>
        </a:xfrm>
        <a:prstGeom prst="rect">
          <a:avLst/>
        </a:prstGeom>
        <a:noFill/>
        <a:ln w="9525" cmpd="sng">
          <a:noFill/>
        </a:ln>
      </xdr:spPr>
      <xdr:txBody>
        <a:bodyPr vertOverflow="clip" wrap="square"/>
        <a:p>
          <a:pPr algn="l">
            <a:defRPr/>
          </a:pPr>
          <a:r>
            <a:rPr lang="en-US" cap="none" sz="2400" b="1" i="1" u="sng" baseline="0">
              <a:solidFill>
                <a:srgbClr val="00ABEA"/>
              </a:solidFill>
              <a:latin typeface="Calibri"/>
              <a:ea typeface="Calibri"/>
              <a:cs typeface="Calibri"/>
            </a:rPr>
            <a:t>Ⅰ </a:t>
          </a:r>
          <a:r>
            <a:rPr lang="en-US" cap="none" sz="2400" b="1" i="1" u="sng" baseline="0">
              <a:solidFill>
                <a:srgbClr val="00ABEA"/>
              </a:solidFill>
              <a:latin typeface="ＭＳ Ｐゴシック"/>
              <a:ea typeface="ＭＳ Ｐゴシック"/>
              <a:cs typeface="ＭＳ Ｐゴシック"/>
            </a:rPr>
            <a:t>堰堤軸について</a:t>
          </a:r>
        </a:p>
      </xdr:txBody>
    </xdr:sp>
    <xdr:clientData/>
  </xdr:twoCellAnchor>
  <xdr:twoCellAnchor>
    <xdr:from>
      <xdr:col>37</xdr:col>
      <xdr:colOff>180975</xdr:colOff>
      <xdr:row>7</xdr:row>
      <xdr:rowOff>133350</xdr:rowOff>
    </xdr:from>
    <xdr:to>
      <xdr:col>46</xdr:col>
      <xdr:colOff>28575</xdr:colOff>
      <xdr:row>17</xdr:row>
      <xdr:rowOff>190500</xdr:rowOff>
    </xdr:to>
    <xdr:grpSp>
      <xdr:nvGrpSpPr>
        <xdr:cNvPr id="8" name="グループ化 1"/>
        <xdr:cNvGrpSpPr>
          <a:grpSpLocks/>
        </xdr:cNvGrpSpPr>
      </xdr:nvGrpSpPr>
      <xdr:grpSpPr>
        <a:xfrm>
          <a:off x="7096125" y="1666875"/>
          <a:ext cx="8001000" cy="2057400"/>
          <a:chOff x="7354421" y="740710"/>
          <a:chExt cx="7968503" cy="2064324"/>
        </a:xfrm>
        <a:solidFill>
          <a:srgbClr val="FFFFFF"/>
        </a:solidFill>
      </xdr:grpSpPr>
      <xdr:sp>
        <xdr:nvSpPr>
          <xdr:cNvPr id="9" name="正方形/長方形 8"/>
          <xdr:cNvSpPr>
            <a:spLocks/>
          </xdr:cNvSpPr>
        </xdr:nvSpPr>
        <xdr:spPr>
          <a:xfrm>
            <a:off x="7354421" y="740710"/>
            <a:ext cx="7968503" cy="2064324"/>
          </a:xfrm>
          <a:prstGeom prst="rect">
            <a:avLst/>
          </a:prstGeom>
          <a:solidFill>
            <a:srgbClr val="FFFFFF"/>
          </a:solidFill>
          <a:ln w="15875" cmpd="sng">
            <a:solidFill>
              <a:srgbClr val="000000"/>
            </a:solidFill>
            <a:headEnd type="none"/>
            <a:tailEnd type="none"/>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sp>
        <xdr:nvSpPr>
          <xdr:cNvPr id="10" name="テキスト ボックス 148"/>
          <xdr:cNvSpPr txBox="1">
            <a:spLocks noChangeArrowheads="1"/>
          </xdr:cNvSpPr>
        </xdr:nvSpPr>
        <xdr:spPr>
          <a:xfrm>
            <a:off x="10400381" y="788706"/>
            <a:ext cx="1675378" cy="404608"/>
          </a:xfrm>
          <a:prstGeom prst="rect">
            <a:avLst/>
          </a:prstGeom>
          <a:noFill/>
          <a:ln w="9525" cmpd="sng">
            <a:noFill/>
          </a:ln>
        </xdr:spPr>
        <xdr:txBody>
          <a:bodyPr vertOverflow="clip" wrap="square"/>
          <a:p>
            <a:pPr algn="l">
              <a:defRPr/>
            </a:pPr>
            <a:r>
              <a:rPr lang="en-US" cap="none" sz="2400" b="0" i="1" u="sng" baseline="0">
                <a:solidFill>
                  <a:srgbClr val="00ABEA"/>
                </a:solidFill>
                <a:latin typeface="ＭＳ Ｐゴシック"/>
                <a:ea typeface="ＭＳ Ｐゴシック"/>
                <a:cs typeface="ＭＳ Ｐゴシック"/>
              </a:rPr>
              <a:t>留意事項</a:t>
            </a:r>
          </a:p>
        </xdr:txBody>
      </xdr:sp>
      <xdr:sp>
        <xdr:nvSpPr>
          <xdr:cNvPr id="11" name="正方形/長方形 1"/>
          <xdr:cNvSpPr>
            <a:spLocks/>
          </xdr:cNvSpPr>
        </xdr:nvSpPr>
        <xdr:spPr>
          <a:xfrm>
            <a:off x="8041704" y="1406454"/>
            <a:ext cx="334677" cy="209529"/>
          </a:xfrm>
          <a:prstGeom prst="rect">
            <a:avLst/>
          </a:prstGeom>
          <a:solidFill>
            <a:srgbClr val="FF33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 name="テキスト ボックス 151"/>
          <xdr:cNvSpPr txBox="1">
            <a:spLocks noChangeArrowheads="1"/>
          </xdr:cNvSpPr>
        </xdr:nvSpPr>
        <xdr:spPr>
          <a:xfrm>
            <a:off x="7583515" y="1357427"/>
            <a:ext cx="7426645" cy="1357809"/>
          </a:xfrm>
          <a:prstGeom prst="rect">
            <a:avLst/>
          </a:prstGeom>
          <a:noFill/>
          <a:ln w="9525" cmpd="sng">
            <a:noFill/>
          </a:ln>
        </xdr:spPr>
        <xdr:txBody>
          <a:bodyPr vertOverflow="clip" wrap="square"/>
          <a:p>
            <a:pPr algn="l">
              <a:defRPr/>
            </a:pPr>
            <a:r>
              <a:rPr lang="en-US" cap="none" sz="1400" b="1" i="1" u="none" baseline="0">
                <a:solidFill>
                  <a:srgbClr val="000000"/>
                </a:solidFill>
                <a:latin typeface="Calibri"/>
                <a:ea typeface="Calibri"/>
                <a:cs typeface="Calibri"/>
              </a:rPr>
              <a:t>1.</a:t>
            </a:r>
            <a:r>
              <a:rPr lang="en-US" cap="none" sz="1400" b="1"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色のセルは入力必須項目です。</a:t>
            </a:r>
            <a:r>
              <a:rPr lang="en-US" cap="none" sz="1400" b="1" i="0" u="none" baseline="0">
                <a:solidFill>
                  <a:srgbClr val="000000"/>
                </a:solidFill>
                <a:latin typeface="Calibri"/>
                <a:ea typeface="Calibri"/>
                <a:cs typeface="Calibri"/>
              </a:rPr>
              <a:t>
</a:t>
            </a:r>
            <a:r>
              <a:rPr lang="en-US" cap="none" sz="1400" b="1" i="1" u="none" baseline="0">
                <a:solidFill>
                  <a:srgbClr val="000000"/>
                </a:solidFill>
                <a:latin typeface="Calibri"/>
                <a:ea typeface="Calibri"/>
                <a:cs typeface="Calibri"/>
              </a:rPr>
              <a:t>2.</a:t>
            </a:r>
            <a:r>
              <a:rPr lang="en-US" cap="none" sz="1400" b="1" i="1"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設計で考慮するべき事項がある場合</a:t>
            </a:r>
            <a:r>
              <a:rPr lang="en-US" cap="none" sz="1400" b="1" i="0" u="none" baseline="0">
                <a:solidFill>
                  <a:srgbClr val="000000"/>
                </a:solidFill>
                <a:latin typeface="ＭＳ Ｐゴシック"/>
                <a:ea typeface="ＭＳ Ｐゴシック"/>
                <a:cs typeface="ＭＳ Ｐゴシック"/>
              </a:rPr>
              <a:t>は</a:t>
            </a:r>
            <a:r>
              <a:rPr lang="en-US" cap="none" sz="1400" b="1" i="0" u="none" baseline="0">
                <a:solidFill>
                  <a:srgbClr val="000000"/>
                </a:solidFill>
                <a:latin typeface="ＭＳ Ｐゴシック"/>
                <a:ea typeface="ＭＳ Ｐゴシック"/>
                <a:cs typeface="ＭＳ Ｐゴシック"/>
              </a:rPr>
              <a:t>備考欄に記載</a:t>
            </a:r>
            <a:r>
              <a:rPr lang="en-US" cap="none" sz="1400" b="1" i="0" u="none" baseline="0">
                <a:solidFill>
                  <a:srgbClr val="000000"/>
                </a:solidFill>
                <a:latin typeface="ＭＳ Ｐゴシック"/>
                <a:ea typeface="ＭＳ Ｐゴシック"/>
                <a:cs typeface="ＭＳ Ｐゴシック"/>
              </a:rPr>
              <a:t>を</a:t>
            </a:r>
            <a:r>
              <a:rPr lang="en-US" cap="none" sz="1400" b="1" i="0" u="none" baseline="0">
                <a:solidFill>
                  <a:srgbClr val="000000"/>
                </a:solidFill>
                <a:latin typeface="ＭＳ Ｐゴシック"/>
                <a:ea typeface="ＭＳ Ｐゴシック"/>
                <a:cs typeface="ＭＳ Ｐゴシック"/>
              </a:rPr>
              <a:t>お願いいたします。</a:t>
            </a:r>
            <a:r>
              <a:rPr lang="en-US" cap="none" sz="1400" b="1" i="0" u="none" baseline="0">
                <a:solidFill>
                  <a:srgbClr val="000000"/>
                </a:solidFill>
                <a:latin typeface="Calibri"/>
                <a:ea typeface="Calibri"/>
                <a:cs typeface="Calibri"/>
              </a:rPr>
              <a:t>
</a:t>
            </a:r>
            <a:r>
              <a:rPr lang="en-US" cap="none" sz="1400" b="1" i="1" u="none" baseline="0">
                <a:solidFill>
                  <a:srgbClr val="000000"/>
                </a:solidFill>
                <a:latin typeface="Calibri"/>
                <a:ea typeface="Calibri"/>
                <a:cs typeface="Calibri"/>
              </a:rPr>
              <a:t>
</a:t>
            </a:r>
            <a:r>
              <a:rPr lang="en-US" cap="none" sz="1400" b="1" i="1" u="none" baseline="0">
                <a:solidFill>
                  <a:srgbClr val="000000"/>
                </a:solidFill>
                <a:latin typeface="Calibri"/>
                <a:ea typeface="Calibri"/>
                <a:cs typeface="Calibri"/>
              </a:rPr>
              <a:t>3.</a:t>
            </a:r>
            <a:r>
              <a:rPr lang="en-US" cap="none" sz="1400" b="1" i="1"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下記記載の</a:t>
            </a:r>
            <a:r>
              <a:rPr lang="en-US" cap="none" sz="1400" b="1" i="0" u="none" baseline="0">
                <a:solidFill>
                  <a:srgbClr val="000000"/>
                </a:solidFill>
                <a:latin typeface="ＭＳ Ｐゴシック"/>
                <a:ea typeface="ＭＳ Ｐゴシック"/>
                <a:cs typeface="ＭＳ Ｐゴシック"/>
              </a:rPr>
              <a:t>『</a:t>
            </a:r>
            <a:r>
              <a:rPr lang="en-US" cap="none" sz="1400" b="1" i="1" u="none" baseline="0">
                <a:solidFill>
                  <a:srgbClr val="00ABEA"/>
                </a:solidFill>
                <a:latin typeface="Calibri"/>
                <a:ea typeface="Calibri"/>
                <a:cs typeface="Calibri"/>
              </a:rPr>
              <a:t>Ⅰ </a:t>
            </a:r>
            <a:r>
              <a:rPr lang="en-US" cap="none" sz="1400" b="1" i="1" u="none" baseline="0">
                <a:solidFill>
                  <a:srgbClr val="00ABEA"/>
                </a:solidFill>
                <a:latin typeface="ＭＳ Ｐゴシック"/>
                <a:ea typeface="ＭＳ Ｐゴシック"/>
                <a:cs typeface="ＭＳ Ｐゴシック"/>
              </a:rPr>
              <a:t>堰堤軸について　</a:t>
            </a:r>
            <a:r>
              <a:rPr lang="en-US" cap="none" sz="1400" b="1" i="0" u="none" baseline="0">
                <a:solidFill>
                  <a:srgbClr val="000000"/>
                </a:solidFill>
                <a:latin typeface="ＭＳ Ｐゴシック"/>
                <a:ea typeface="ＭＳ Ｐゴシック"/>
                <a:cs typeface="ＭＳ Ｐゴシック"/>
              </a:rPr>
              <a:t>』</a:t>
            </a:r>
            <a:r>
              <a:rPr lang="en-US" cap="none" sz="1400" b="1" i="0" u="none" baseline="0">
                <a:solidFill>
                  <a:srgbClr val="000000"/>
                </a:solidFill>
                <a:latin typeface="ＭＳ Ｐゴシック"/>
                <a:ea typeface="ＭＳ Ｐゴシック"/>
                <a:cs typeface="ＭＳ Ｐゴシック"/>
              </a:rPr>
              <a:t>のご確認をお願いいたします。</a:t>
            </a:r>
          </a:p>
        </xdr:txBody>
      </xdr:sp>
    </xdr:grpSp>
    <xdr:clientData/>
  </xdr:twoCellAnchor>
  <xdr:twoCellAnchor>
    <xdr:from>
      <xdr:col>41</xdr:col>
      <xdr:colOff>9525</xdr:colOff>
      <xdr:row>4</xdr:row>
      <xdr:rowOff>38100</xdr:rowOff>
    </xdr:from>
    <xdr:to>
      <xdr:col>41</xdr:col>
      <xdr:colOff>409575</xdr:colOff>
      <xdr:row>5</xdr:row>
      <xdr:rowOff>28575</xdr:rowOff>
    </xdr:to>
    <xdr:sp>
      <xdr:nvSpPr>
        <xdr:cNvPr id="13" name="正方形/長方形 1"/>
        <xdr:cNvSpPr>
          <a:spLocks/>
        </xdr:cNvSpPr>
      </xdr:nvSpPr>
      <xdr:spPr>
        <a:xfrm>
          <a:off x="11506200" y="914400"/>
          <a:ext cx="390525" cy="247650"/>
        </a:xfrm>
        <a:prstGeom prst="rect">
          <a:avLst/>
        </a:prstGeom>
        <a:solidFill>
          <a:srgbClr val="FF33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866775</xdr:colOff>
      <xdr:row>0</xdr:row>
      <xdr:rowOff>219075</xdr:rowOff>
    </xdr:from>
    <xdr:to>
      <xdr:col>42</xdr:col>
      <xdr:colOff>152400</xdr:colOff>
      <xdr:row>2</xdr:row>
      <xdr:rowOff>133350</xdr:rowOff>
    </xdr:to>
    <xdr:sp>
      <xdr:nvSpPr>
        <xdr:cNvPr id="14" name="テキスト ボックス 16"/>
        <xdr:cNvSpPr txBox="1">
          <a:spLocks noChangeArrowheads="1"/>
        </xdr:cNvSpPr>
      </xdr:nvSpPr>
      <xdr:spPr>
        <a:xfrm>
          <a:off x="9791700" y="219075"/>
          <a:ext cx="2686050" cy="390525"/>
        </a:xfrm>
        <a:prstGeom prst="rect">
          <a:avLst/>
        </a:prstGeom>
        <a:noFill/>
        <a:ln w="9525" cmpd="sng">
          <a:noFill/>
        </a:ln>
      </xdr:spPr>
      <xdr:txBody>
        <a:bodyPr vertOverflow="clip" wrap="square"/>
        <a:p>
          <a:pPr algn="l">
            <a:defRPr/>
          </a:pPr>
          <a:r>
            <a:rPr lang="en-US" cap="none" sz="2400" b="0" i="1" u="sng" baseline="0">
              <a:solidFill>
                <a:srgbClr val="00ABEA"/>
              </a:solidFill>
              <a:latin typeface="ＭＳ Ｐゴシック"/>
              <a:ea typeface="ＭＳ Ｐゴシック"/>
              <a:cs typeface="ＭＳ Ｐゴシック"/>
            </a:rPr>
            <a:t>入力漏れチェック</a:t>
          </a:r>
        </a:p>
      </xdr:txBody>
    </xdr:sp>
    <xdr:clientData/>
  </xdr:twoCellAnchor>
  <xdr:twoCellAnchor>
    <xdr:from>
      <xdr:col>38</xdr:col>
      <xdr:colOff>381000</xdr:colOff>
      <xdr:row>3</xdr:row>
      <xdr:rowOff>142875</xdr:rowOff>
    </xdr:from>
    <xdr:to>
      <xdr:col>45</xdr:col>
      <xdr:colOff>495300</xdr:colOff>
      <xdr:row>5</xdr:row>
      <xdr:rowOff>161925</xdr:rowOff>
    </xdr:to>
    <xdr:sp>
      <xdr:nvSpPr>
        <xdr:cNvPr id="15" name="正方形/長方形 19"/>
        <xdr:cNvSpPr>
          <a:spLocks/>
        </xdr:cNvSpPr>
      </xdr:nvSpPr>
      <xdr:spPr>
        <a:xfrm>
          <a:off x="7515225" y="819150"/>
          <a:ext cx="7362825" cy="476250"/>
        </a:xfrm>
        <a:prstGeom prst="rect">
          <a:avLst/>
        </a:prstGeom>
        <a:noFill/>
        <a:ln w="15875" cmpd="sng">
          <a:solidFill>
            <a:srgbClr val="000000"/>
          </a:solidFill>
          <a:headEnd type="none"/>
          <a:tailEnd type="none"/>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133350</xdr:colOff>
      <xdr:row>89</xdr:row>
      <xdr:rowOff>47625</xdr:rowOff>
    </xdr:from>
    <xdr:ext cx="3352800" cy="685800"/>
    <xdr:sp>
      <xdr:nvSpPr>
        <xdr:cNvPr id="16" name="テキスト ボックス 2"/>
        <xdr:cNvSpPr txBox="1">
          <a:spLocks noChangeArrowheads="1"/>
        </xdr:cNvSpPr>
      </xdr:nvSpPr>
      <xdr:spPr>
        <a:xfrm>
          <a:off x="133350" y="17926050"/>
          <a:ext cx="3352800" cy="685800"/>
        </a:xfrm>
        <a:prstGeom prst="rect">
          <a:avLst/>
        </a:prstGeom>
        <a:noFill/>
        <a:ln w="9525" cmpd="sng">
          <a:noFill/>
        </a:ln>
      </xdr:spPr>
      <xdr:txBody>
        <a:bodyPr vertOverflow="clip" wrap="square"/>
        <a:p>
          <a:pPr algn="l">
            <a:defRPr/>
          </a:pPr>
          <a:r>
            <a:rPr lang="en-US" cap="none" sz="3600" b="0" i="0" u="none" baseline="0">
              <a:solidFill>
                <a:srgbClr val="000000"/>
              </a:solidFill>
              <a:latin typeface="Calibri"/>
              <a:ea typeface="Calibri"/>
              <a:cs typeface="Calibri"/>
            </a:rPr>
            <a:t>JFE</a:t>
          </a:r>
          <a:r>
            <a:rPr lang="en-US" cap="none" sz="3600" b="0" i="0" u="none" baseline="0">
              <a:solidFill>
                <a:srgbClr val="000000"/>
              </a:solidFill>
              <a:latin typeface="ＭＳ Ｐゴシック"/>
              <a:ea typeface="ＭＳ Ｐゴシック"/>
              <a:cs typeface="ＭＳ Ｐゴシック"/>
            </a:rPr>
            <a:t>建材用</a:t>
          </a:r>
        </a:p>
      </xdr:txBody>
    </xdr:sp>
    <xdr:clientData/>
  </xdr:oneCellAnchor>
  <xdr:twoCellAnchor editAs="oneCell">
    <xdr:from>
      <xdr:col>38</xdr:col>
      <xdr:colOff>1400175</xdr:colOff>
      <xdr:row>21</xdr:row>
      <xdr:rowOff>133350</xdr:rowOff>
    </xdr:from>
    <xdr:to>
      <xdr:col>44</xdr:col>
      <xdr:colOff>123825</xdr:colOff>
      <xdr:row>48</xdr:row>
      <xdr:rowOff>38100</xdr:rowOff>
    </xdr:to>
    <xdr:pic>
      <xdr:nvPicPr>
        <xdr:cNvPr id="17" name="図 48"/>
        <xdr:cNvPicPr preferRelativeResize="1">
          <a:picLocks noChangeAspect="1"/>
        </xdr:cNvPicPr>
      </xdr:nvPicPr>
      <xdr:blipFill>
        <a:blip r:embed="rId1"/>
        <a:srcRect t="2621"/>
        <a:stretch>
          <a:fillRect/>
        </a:stretch>
      </xdr:blipFill>
      <xdr:spPr>
        <a:xfrm>
          <a:off x="8534400" y="4467225"/>
          <a:ext cx="5286375" cy="5248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codeName="Sheet3"/>
  <dimension ref="A1:BL82"/>
  <sheetViews>
    <sheetView tabSelected="1" zoomScale="85" zoomScaleNormal="85" zoomScaleSheetLayoutView="85" workbookViewId="0" topLeftCell="AD1">
      <selection activeCell="AU8" sqref="AU8"/>
    </sheetView>
  </sheetViews>
  <sheetFormatPr defaultColWidth="9.00390625" defaultRowHeight="15.75" customHeight="1"/>
  <cols>
    <col min="1" max="15" width="2.625" style="1" customWidth="1"/>
    <col min="16" max="16" width="4.125" style="1" customWidth="1"/>
    <col min="17" max="34" width="2.625" style="1" customWidth="1"/>
    <col min="35" max="35" width="3.375" style="1" hidden="1" customWidth="1"/>
    <col min="36" max="36" width="2.875" style="1" hidden="1" customWidth="1"/>
    <col min="37" max="37" width="13.875" style="1" hidden="1" customWidth="1"/>
    <col min="38" max="38" width="2.875" style="1" customWidth="1"/>
    <col min="39" max="39" width="23.50390625" style="1" customWidth="1"/>
    <col min="40" max="40" width="22.875" style="1" customWidth="1"/>
    <col min="41" max="42" width="10.875" style="1" customWidth="1"/>
    <col min="43" max="50" width="9.00390625" style="1" customWidth="1"/>
    <col min="51" max="53" width="9.00390625" style="1" hidden="1" customWidth="1"/>
    <col min="54" max="16384" width="9.00390625" style="1" customWidth="1"/>
  </cols>
  <sheetData>
    <row r="1" spans="1:53" ht="21.75" customHeight="1">
      <c r="A1" s="69" t="s">
        <v>0</v>
      </c>
      <c r="B1" s="69"/>
      <c r="C1" s="69"/>
      <c r="D1" s="69"/>
      <c r="E1" s="69"/>
      <c r="F1" s="69"/>
      <c r="G1" s="69"/>
      <c r="H1" s="69"/>
      <c r="I1" s="69"/>
      <c r="J1" s="69"/>
      <c r="K1" s="69"/>
      <c r="L1" s="69"/>
      <c r="M1" s="69"/>
      <c r="N1" s="69"/>
      <c r="O1" s="69"/>
      <c r="P1" s="69"/>
      <c r="Q1" s="69"/>
      <c r="R1" s="69"/>
      <c r="S1" s="69"/>
      <c r="T1" s="69"/>
      <c r="U1" s="69"/>
      <c r="V1" s="69"/>
      <c r="W1" s="69"/>
      <c r="X1" s="69"/>
      <c r="Y1" s="69"/>
      <c r="Z1" s="69"/>
      <c r="AA1" s="69"/>
      <c r="AB1" s="69"/>
      <c r="AC1" s="69"/>
      <c r="AD1" s="69"/>
      <c r="AE1" s="69"/>
      <c r="AF1" s="69"/>
      <c r="AG1" s="69"/>
      <c r="AM1" s="32"/>
      <c r="AY1" s="1" t="str">
        <f>IF(AZ1="OK",IF(BA1="OK","OK","NG"),"NG")</f>
        <v>NG</v>
      </c>
      <c r="AZ1" s="1" t="str">
        <f>IF(AZ3="OK",IF(AZ4="OK",IF(AZ5="OK",IF(AZ6="OK",IF(AZ7="OK",IF(AZ8="OK",IF(AZ9="OK","OK","NG"),"NG"),"NG"),"NG"),"NG"),"NG"),"NG")</f>
        <v>NG</v>
      </c>
      <c r="BA1" s="1" t="str">
        <f>IF(AZ10="OK",IF(AZ11="OK",IF(AZ12="OK",IF(AZ13="OK",IF(AZ14="OK","OK","NG"),"NG"),"NG"),"NG"),"NG")</f>
        <v>NG</v>
      </c>
    </row>
    <row r="2" spans="1:64" ht="15.75" customHeight="1">
      <c r="A2" s="2"/>
      <c r="AJ2" s="3"/>
      <c r="AK2" s="4"/>
      <c r="AQ2" s="16"/>
      <c r="AR2" s="16"/>
      <c r="AS2" s="16"/>
      <c r="AT2" s="16"/>
      <c r="AU2" s="16"/>
      <c r="AV2" s="16"/>
      <c r="AW2" s="16"/>
      <c r="AX2" s="16"/>
      <c r="AY2" s="16"/>
      <c r="AZ2" s="16"/>
      <c r="BA2" s="16"/>
      <c r="BB2" s="16"/>
      <c r="BC2" s="16"/>
      <c r="BD2" s="16"/>
      <c r="BE2" s="16"/>
      <c r="BF2" s="16"/>
      <c r="BG2" s="16"/>
      <c r="BH2" s="16"/>
      <c r="BI2" s="16"/>
      <c r="BJ2" s="16"/>
      <c r="BK2" s="16"/>
      <c r="BL2" s="16"/>
    </row>
    <row r="3" spans="1:52" ht="15.75" customHeight="1">
      <c r="A3" s="3" t="s">
        <v>1</v>
      </c>
      <c r="B3" s="4" t="s">
        <v>2</v>
      </c>
      <c r="G3" s="1" t="s">
        <v>3</v>
      </c>
      <c r="H3" s="72"/>
      <c r="I3" s="72"/>
      <c r="J3" s="72"/>
      <c r="K3" s="72"/>
      <c r="L3" s="72"/>
      <c r="M3" s="72"/>
      <c r="N3" s="72"/>
      <c r="O3" s="72"/>
      <c r="P3" s="72"/>
      <c r="Q3" s="72"/>
      <c r="R3" s="72"/>
      <c r="S3" s="72"/>
      <c r="T3" s="72"/>
      <c r="U3" s="72"/>
      <c r="V3" s="72"/>
      <c r="W3" s="72"/>
      <c r="X3" s="72"/>
      <c r="Y3" s="72"/>
      <c r="Z3" s="72"/>
      <c r="AA3" s="72"/>
      <c r="AB3" s="72"/>
      <c r="AC3" s="72"/>
      <c r="AD3" s="1" t="s">
        <v>4</v>
      </c>
      <c r="AZ3" s="1" t="str">
        <f>IF(H3&lt;&gt;"",IF(H4&lt;&gt;"",IF(H5&lt;&gt;"",IF(O13&lt;&gt;"",IF(O14&lt;&gt;"","OK","NG"),"NG"),"NG"),"NG"),"NG")</f>
        <v>NG</v>
      </c>
    </row>
    <row r="4" spans="1:52" ht="15.75" customHeight="1">
      <c r="A4" s="3" t="s">
        <v>1</v>
      </c>
      <c r="B4" s="4" t="s">
        <v>5</v>
      </c>
      <c r="G4" s="1" t="s">
        <v>3</v>
      </c>
      <c r="H4" s="55"/>
      <c r="I4" s="55"/>
      <c r="J4" s="55"/>
      <c r="K4" s="55"/>
      <c r="L4" s="55"/>
      <c r="M4" s="55"/>
      <c r="N4" s="55"/>
      <c r="O4" s="55"/>
      <c r="P4" s="55"/>
      <c r="Q4" s="55"/>
      <c r="R4" s="55"/>
      <c r="S4" s="55"/>
      <c r="T4" s="55"/>
      <c r="U4" s="55"/>
      <c r="V4" s="55"/>
      <c r="W4" s="55"/>
      <c r="X4" s="55"/>
      <c r="Y4" s="55"/>
      <c r="Z4" s="55"/>
      <c r="AA4" s="55"/>
      <c r="AB4" s="55"/>
      <c r="AC4" s="55"/>
      <c r="AD4" s="1" t="s">
        <v>4</v>
      </c>
      <c r="AO4" s="5"/>
      <c r="AZ4" s="1" t="str">
        <f>IF(G7&lt;&gt;"",IF(G8&lt;&gt;"",IF(G9&lt;&gt;"",IF(O17&lt;&gt;"",IF(P16&lt;&gt;"",IF(O15&lt;&gt;"","OK","NG"),"NG"),"NG"),"NG"),"NG"),"NG")</f>
        <v>NG</v>
      </c>
    </row>
    <row r="5" spans="1:52" ht="20.25" customHeight="1">
      <c r="A5" s="2" t="s">
        <v>6</v>
      </c>
      <c r="B5" s="4" t="s">
        <v>7</v>
      </c>
      <c r="G5" s="1" t="s">
        <v>3</v>
      </c>
      <c r="H5" s="55"/>
      <c r="I5" s="55"/>
      <c r="J5" s="55"/>
      <c r="K5" s="55"/>
      <c r="L5" s="55"/>
      <c r="M5" s="55"/>
      <c r="N5" s="55"/>
      <c r="O5" s="55"/>
      <c r="P5" s="55"/>
      <c r="Q5" s="55"/>
      <c r="R5" s="55"/>
      <c r="S5" s="55"/>
      <c r="T5" s="55"/>
      <c r="U5" s="55"/>
      <c r="V5" s="55"/>
      <c r="W5" s="55"/>
      <c r="X5" s="55"/>
      <c r="Y5" s="55"/>
      <c r="Z5" s="55"/>
      <c r="AA5" s="55"/>
      <c r="AB5" s="55"/>
      <c r="AC5" s="55"/>
      <c r="AD5" s="1" t="s">
        <v>4</v>
      </c>
      <c r="AM5" s="34" t="str">
        <f>IF((AY1="NG"),"　　　入力必須項目に漏れがあります。　　が入力必須項目です","　　入力必須項目に漏れはありません")</f>
        <v>　　　入力必須項目に漏れがあります。　　が入力必須項目です</v>
      </c>
      <c r="AZ5" s="1" t="str">
        <f>IF(O17&lt;&gt;"",IF(N28&lt;&gt;"",IF(N23&lt;&gt;"",IF(P19&lt;&gt;"",IF(P18&lt;&gt;"","OK","NG"),"NG"),"NG"),"NG"),"NG")</f>
        <v>NG</v>
      </c>
    </row>
    <row r="6" spans="1:52" ht="15.75" customHeight="1">
      <c r="A6" s="6" t="s">
        <v>8</v>
      </c>
      <c r="B6" s="7" t="s">
        <v>9</v>
      </c>
      <c r="C6" s="8"/>
      <c r="AZ6" s="1" t="str">
        <f>IF(N32&lt;&gt;"",IF(N34&lt;&gt;"","OK","NG"),"NG")</f>
        <v>NG</v>
      </c>
    </row>
    <row r="7" spans="1:52" ht="15.75" customHeight="1">
      <c r="A7" s="2" t="s">
        <v>10</v>
      </c>
      <c r="B7" s="4" t="s">
        <v>11</v>
      </c>
      <c r="C7" s="4"/>
      <c r="G7" s="70"/>
      <c r="H7" s="70"/>
      <c r="I7" s="70"/>
      <c r="J7" s="70"/>
      <c r="K7" s="70"/>
      <c r="N7" s="2" t="s">
        <v>10</v>
      </c>
      <c r="O7" s="4" t="s">
        <v>12</v>
      </c>
      <c r="T7" s="70"/>
      <c r="U7" s="70"/>
      <c r="V7" s="70"/>
      <c r="AM7" s="33"/>
      <c r="AZ7" s="1" t="str">
        <f>IF(N34&lt;&gt;"",IF(N35&lt;&gt;"",IF(N36&lt;&gt;"",IF(N37&lt;&gt;"",IF(N39&lt;&gt;"","OK","NG"),"NG"),"NG"),"NG"),"NG")</f>
        <v>NG</v>
      </c>
    </row>
    <row r="8" spans="1:52" ht="15.75" customHeight="1">
      <c r="A8" s="2" t="s">
        <v>10</v>
      </c>
      <c r="B8" s="4" t="s">
        <v>13</v>
      </c>
      <c r="C8" s="4"/>
      <c r="G8" s="71"/>
      <c r="H8" s="71"/>
      <c r="I8" s="71"/>
      <c r="J8" s="71"/>
      <c r="K8" s="71"/>
      <c r="M8" s="22"/>
      <c r="N8" s="2" t="s">
        <v>10</v>
      </c>
      <c r="O8" s="4" t="s">
        <v>14</v>
      </c>
      <c r="P8" s="22"/>
      <c r="R8" s="22"/>
      <c r="S8" s="22"/>
      <c r="T8" s="56"/>
      <c r="U8" s="57"/>
      <c r="V8" s="58"/>
      <c r="W8" s="1" t="s">
        <v>15</v>
      </c>
      <c r="AZ8" s="1" t="str">
        <f>IF(I47&lt;&gt;"",IF(K48&lt;&gt;"",IF(K49&lt;&gt;"",IF(Z13&lt;&gt;"",IF(Z15&lt;&gt;"","OK","NG"),"NG"),"NG"),"NG"),"NG")</f>
        <v>NG</v>
      </c>
    </row>
    <row r="9" spans="1:52" ht="15.75" customHeight="1">
      <c r="A9" s="2" t="s">
        <v>10</v>
      </c>
      <c r="B9" s="4" t="s">
        <v>16</v>
      </c>
      <c r="G9" s="51"/>
      <c r="H9" s="52"/>
      <c r="I9" s="5" t="s">
        <v>17</v>
      </c>
      <c r="N9" s="2"/>
      <c r="O9" s="4"/>
      <c r="Q9" s="4"/>
      <c r="T9" s="29"/>
      <c r="U9" s="29"/>
      <c r="V9" s="29"/>
      <c r="AZ9" s="1" t="str">
        <f>IF(Z18&lt;&gt;"",IF(AD21&lt;&gt;"",IF(AD24&lt;&gt;"",IF(AD25&lt;&gt;"",IF(AD26&lt;&gt;"","OK","NG"),"NG"),"NG"),"NG"),"NG")</f>
        <v>NG</v>
      </c>
    </row>
    <row r="10" spans="1:52" ht="15.75" customHeight="1">
      <c r="A10" s="2" t="s">
        <v>10</v>
      </c>
      <c r="B10" s="4" t="s">
        <v>18</v>
      </c>
      <c r="G10" s="53"/>
      <c r="H10" s="54"/>
      <c r="I10" s="4" t="s">
        <v>19</v>
      </c>
      <c r="AZ10" s="1" t="str">
        <f>IF(AD27&lt;&gt;"",IF(AD29&lt;&gt;"",IF(AD31&lt;&gt;"",IF(AD32&lt;&gt;"",IF(AD33&lt;&gt;"","OK","NG"),"NG"),"NG"),"NG"),"NG")</f>
        <v>NG</v>
      </c>
    </row>
    <row r="11" spans="1:52" ht="15.75" customHeight="1">
      <c r="A11" s="2"/>
      <c r="B11" s="4"/>
      <c r="I11" s="4"/>
      <c r="N11" s="4"/>
      <c r="O11" s="4"/>
      <c r="Q11" s="4"/>
      <c r="AZ11" s="1" t="str">
        <f>IF(AE41&lt;&gt;"",IF(AE41&lt;&gt;"",IF(AE41&lt;&gt;"",IF(AE41&lt;&gt;"",IF(AE41&lt;&gt;"","OK","NG"),"NG"),"NG"),"NG"),"NG")</f>
        <v>NG</v>
      </c>
    </row>
    <row r="12" spans="1:52" ht="15.75" customHeight="1">
      <c r="A12" s="9" t="s">
        <v>8</v>
      </c>
      <c r="B12" s="7" t="s">
        <v>20</v>
      </c>
      <c r="C12" s="7"/>
      <c r="D12" s="4"/>
      <c r="E12" s="4"/>
      <c r="F12" s="4"/>
      <c r="G12" s="4"/>
      <c r="H12" s="4"/>
      <c r="I12" s="4"/>
      <c r="J12" s="4"/>
      <c r="K12" s="4"/>
      <c r="L12" s="4"/>
      <c r="M12" s="4"/>
      <c r="N12" s="4"/>
      <c r="R12" s="9" t="s">
        <v>8</v>
      </c>
      <c r="S12" s="7" t="s">
        <v>21</v>
      </c>
      <c r="AZ12" s="1" t="str">
        <f>IF(AE36&lt;&gt;"",IF(X37&lt;&gt;"",IF(AE38&lt;&gt;"",IF(AE39&lt;&gt;"",IF(AC40&lt;&gt;"","OK","NG"),"NG"),"NG"),"NG"),"NG")</f>
        <v>NG</v>
      </c>
    </row>
    <row r="13" spans="1:53" ht="15.75" customHeight="1">
      <c r="A13" s="10" t="s">
        <v>10</v>
      </c>
      <c r="B13" s="4" t="s">
        <v>22</v>
      </c>
      <c r="C13" s="4"/>
      <c r="D13" s="4"/>
      <c r="E13" s="4"/>
      <c r="F13" s="4"/>
      <c r="G13" s="4"/>
      <c r="H13" s="4"/>
      <c r="I13" s="4"/>
      <c r="J13" s="4"/>
      <c r="K13" s="4"/>
      <c r="L13" s="4"/>
      <c r="M13" s="4"/>
      <c r="O13" s="59"/>
      <c r="P13" s="61"/>
      <c r="Q13" s="5" t="s">
        <v>23</v>
      </c>
      <c r="S13" s="10" t="s">
        <v>10</v>
      </c>
      <c r="T13" s="4" t="s">
        <v>24</v>
      </c>
      <c r="U13" s="4"/>
      <c r="V13" s="4"/>
      <c r="W13" s="4"/>
      <c r="X13" s="4"/>
      <c r="Y13" s="4"/>
      <c r="Z13" s="59"/>
      <c r="AA13" s="60"/>
      <c r="AB13" s="60"/>
      <c r="AC13" s="60"/>
      <c r="AD13" s="61"/>
      <c r="AE13"/>
      <c r="AF13"/>
      <c r="AI13" s="8"/>
      <c r="AZ13" s="31" t="str">
        <f>IF(M26="発生区間","OK",IF(M26="流下区間","OK",IF(N27&lt;&gt;"","OK","NG")))</f>
        <v>OK</v>
      </c>
      <c r="BA13" s="1" t="s">
        <v>25</v>
      </c>
    </row>
    <row r="14" spans="1:53" ht="15.75" customHeight="1">
      <c r="A14" s="10" t="s">
        <v>10</v>
      </c>
      <c r="B14" s="4" t="s">
        <v>26</v>
      </c>
      <c r="C14" s="4"/>
      <c r="D14" s="4"/>
      <c r="E14" s="4"/>
      <c r="F14" s="4"/>
      <c r="G14" s="4"/>
      <c r="H14" s="4"/>
      <c r="I14" s="4"/>
      <c r="J14" s="4"/>
      <c r="K14" s="4"/>
      <c r="L14" s="4"/>
      <c r="M14" s="4"/>
      <c r="O14" s="59"/>
      <c r="P14" s="61"/>
      <c r="Q14" s="5" t="s">
        <v>23</v>
      </c>
      <c r="U14" s="12" t="s">
        <v>27</v>
      </c>
      <c r="V14" s="12" t="s">
        <v>28</v>
      </c>
      <c r="W14" s="5"/>
      <c r="X14" s="5"/>
      <c r="Y14" s="5"/>
      <c r="Z14" s="5"/>
      <c r="AA14" s="5"/>
      <c r="AB14" s="5"/>
      <c r="AC14" s="5"/>
      <c r="AD14" s="5"/>
      <c r="AE14" s="5"/>
      <c r="AF14" s="5"/>
      <c r="AG14" s="12" t="s">
        <v>29</v>
      </c>
      <c r="AK14" s="27" t="s">
        <v>30</v>
      </c>
      <c r="AZ14" s="31" t="str">
        <f>IF(M26="堆積区間","OK",IF(M26="発生区間",IF(N29&lt;&gt;"","OK","NG"),IF(G7="2基目以降設置","OK",IF(N29&lt;&gt;"","OK","NG"))))</f>
        <v>NG</v>
      </c>
      <c r="BA14" s="1" t="s">
        <v>31</v>
      </c>
    </row>
    <row r="15" spans="1:53" ht="15.75" customHeight="1">
      <c r="A15" s="10" t="s">
        <v>10</v>
      </c>
      <c r="B15" s="4" t="s">
        <v>32</v>
      </c>
      <c r="C15" s="4"/>
      <c r="D15" s="4"/>
      <c r="E15" s="4"/>
      <c r="F15" s="4"/>
      <c r="G15" s="4"/>
      <c r="H15" s="4"/>
      <c r="I15" s="4"/>
      <c r="J15" s="4"/>
      <c r="K15" s="4"/>
      <c r="L15" s="4"/>
      <c r="M15" s="4"/>
      <c r="O15" s="59"/>
      <c r="P15" s="61"/>
      <c r="Q15" s="5" t="s">
        <v>23</v>
      </c>
      <c r="S15" s="10" t="s">
        <v>10</v>
      </c>
      <c r="T15" s="4" t="s">
        <v>33</v>
      </c>
      <c r="U15" s="4"/>
      <c r="V15" s="4"/>
      <c r="W15" s="4"/>
      <c r="X15" s="4"/>
      <c r="Y15" s="4"/>
      <c r="Z15" s="48"/>
      <c r="AA15" s="49"/>
      <c r="AB15" s="49"/>
      <c r="AC15" s="49"/>
      <c r="AD15" s="50"/>
      <c r="AE15" s="5" t="s">
        <v>34</v>
      </c>
      <c r="AF15" s="4"/>
      <c r="AG15" s="4"/>
      <c r="AK15" s="27" t="s">
        <v>35</v>
      </c>
      <c r="AZ15" s="31" t="str">
        <f>IF(N23="透過型","OK",IF(N23="部分透過型",IF(K42&lt;&gt;"","OK","NG"),"NG"))</f>
        <v>NG</v>
      </c>
      <c r="BA15" s="1" t="s">
        <v>36</v>
      </c>
    </row>
    <row r="16" spans="1:37" ht="15.75" customHeight="1">
      <c r="A16" s="10" t="s">
        <v>10</v>
      </c>
      <c r="B16" s="4" t="s">
        <v>37</v>
      </c>
      <c r="C16" s="4"/>
      <c r="D16" s="4"/>
      <c r="E16" s="4"/>
      <c r="F16" s="4"/>
      <c r="G16" s="4"/>
      <c r="H16" s="4"/>
      <c r="I16" s="4"/>
      <c r="J16" s="4"/>
      <c r="K16" s="4"/>
      <c r="L16" s="4"/>
      <c r="M16" s="4"/>
      <c r="O16" s="11" t="s">
        <v>38</v>
      </c>
      <c r="P16" s="28"/>
      <c r="Q16" s="5"/>
      <c r="T16" s="64" t="s">
        <v>27</v>
      </c>
      <c r="U16" s="65" t="s">
        <v>39</v>
      </c>
      <c r="V16" s="65"/>
      <c r="W16" s="65"/>
      <c r="X16" s="65"/>
      <c r="Y16" s="65"/>
      <c r="Z16" s="65"/>
      <c r="AA16" s="65"/>
      <c r="AB16" s="65"/>
      <c r="AC16" s="65"/>
      <c r="AD16" s="65"/>
      <c r="AE16" s="65"/>
      <c r="AF16" s="65"/>
      <c r="AG16" s="64" t="s">
        <v>29</v>
      </c>
      <c r="AK16" s="27" t="s">
        <v>40</v>
      </c>
    </row>
    <row r="17" spans="1:37" ht="15.75" customHeight="1">
      <c r="A17" s="10" t="s">
        <v>10</v>
      </c>
      <c r="B17" s="4" t="s">
        <v>41</v>
      </c>
      <c r="C17" s="4"/>
      <c r="D17" s="4"/>
      <c r="E17" s="4"/>
      <c r="F17" s="4"/>
      <c r="G17" s="4"/>
      <c r="H17" s="4"/>
      <c r="I17" s="4"/>
      <c r="J17" s="4"/>
      <c r="K17" s="4"/>
      <c r="L17" s="4"/>
      <c r="M17" s="4"/>
      <c r="O17" s="59"/>
      <c r="P17" s="61"/>
      <c r="Q17" s="5" t="s">
        <v>23</v>
      </c>
      <c r="T17" s="64"/>
      <c r="U17" s="65"/>
      <c r="V17" s="65"/>
      <c r="W17" s="65"/>
      <c r="X17" s="65"/>
      <c r="Y17" s="65"/>
      <c r="Z17" s="65"/>
      <c r="AA17" s="65"/>
      <c r="AB17" s="65"/>
      <c r="AC17" s="65"/>
      <c r="AD17" s="65"/>
      <c r="AE17" s="65"/>
      <c r="AF17" s="65"/>
      <c r="AG17" s="64"/>
      <c r="AK17" s="27" t="s">
        <v>42</v>
      </c>
    </row>
    <row r="18" spans="1:37" ht="15.75" customHeight="1">
      <c r="A18" s="10" t="s">
        <v>10</v>
      </c>
      <c r="B18" s="4" t="s">
        <v>43</v>
      </c>
      <c r="C18" s="4"/>
      <c r="D18" s="4"/>
      <c r="E18" s="4"/>
      <c r="F18" s="4"/>
      <c r="G18" s="4"/>
      <c r="H18" s="4"/>
      <c r="I18" s="4"/>
      <c r="J18" s="4"/>
      <c r="K18" s="4"/>
      <c r="L18" s="4"/>
      <c r="M18" s="4"/>
      <c r="O18" s="15" t="s">
        <v>44</v>
      </c>
      <c r="P18" s="30"/>
      <c r="S18" s="10" t="s">
        <v>10</v>
      </c>
      <c r="T18" s="16" t="s">
        <v>45</v>
      </c>
      <c r="U18" s="4"/>
      <c r="Z18" s="48"/>
      <c r="AA18" s="50"/>
      <c r="AB18"/>
      <c r="AC18"/>
      <c r="AD18"/>
      <c r="AK18" s="27" t="s">
        <v>46</v>
      </c>
    </row>
    <row r="19" spans="1:37" ht="15.75" customHeight="1">
      <c r="A19" s="10" t="s">
        <v>10</v>
      </c>
      <c r="B19" s="4" t="s">
        <v>47</v>
      </c>
      <c r="C19" s="4"/>
      <c r="D19" s="4"/>
      <c r="E19" s="4"/>
      <c r="F19" s="4"/>
      <c r="G19" s="4"/>
      <c r="H19" s="4"/>
      <c r="I19" s="4"/>
      <c r="J19" s="4"/>
      <c r="K19" s="4"/>
      <c r="L19" s="4"/>
      <c r="M19" s="4"/>
      <c r="O19" s="11" t="s">
        <v>38</v>
      </c>
      <c r="P19" s="28"/>
      <c r="T19" s="64" t="s">
        <v>27</v>
      </c>
      <c r="U19" s="65" t="s">
        <v>48</v>
      </c>
      <c r="V19" s="65"/>
      <c r="W19" s="65"/>
      <c r="X19" s="65"/>
      <c r="Y19" s="65"/>
      <c r="Z19" s="65"/>
      <c r="AA19" s="65"/>
      <c r="AB19" s="65"/>
      <c r="AC19" s="65"/>
      <c r="AD19" s="65"/>
      <c r="AE19" s="65"/>
      <c r="AF19" s="65"/>
      <c r="AG19" s="64" t="s">
        <v>29</v>
      </c>
      <c r="AK19" s="27" t="s">
        <v>49</v>
      </c>
    </row>
    <row r="20" spans="1:37" ht="15.75" customHeight="1">
      <c r="A20" s="10" t="s">
        <v>10</v>
      </c>
      <c r="B20" s="4" t="s">
        <v>50</v>
      </c>
      <c r="C20" s="4"/>
      <c r="D20" s="4"/>
      <c r="E20" s="4"/>
      <c r="F20" s="4"/>
      <c r="G20" s="4"/>
      <c r="H20" s="4"/>
      <c r="I20" s="4"/>
      <c r="J20" s="4"/>
      <c r="K20" s="4"/>
      <c r="L20" s="4"/>
      <c r="M20" s="4"/>
      <c r="O20" s="11" t="s">
        <v>38</v>
      </c>
      <c r="P20" s="28"/>
      <c r="T20" s="64"/>
      <c r="U20" s="65"/>
      <c r="V20" s="65"/>
      <c r="W20" s="65"/>
      <c r="X20" s="65"/>
      <c r="Y20" s="65"/>
      <c r="Z20" s="65"/>
      <c r="AA20" s="65"/>
      <c r="AB20" s="65"/>
      <c r="AC20" s="65"/>
      <c r="AD20" s="65"/>
      <c r="AE20" s="65"/>
      <c r="AF20" s="65"/>
      <c r="AG20" s="64"/>
      <c r="AK20" s="1" t="s">
        <v>51</v>
      </c>
    </row>
    <row r="21" spans="1:32" ht="15.75" customHeight="1">
      <c r="A21" s="10" t="s">
        <v>10</v>
      </c>
      <c r="B21" s="4" t="s">
        <v>52</v>
      </c>
      <c r="C21" s="4"/>
      <c r="D21" s="4"/>
      <c r="E21" s="4"/>
      <c r="F21" s="4"/>
      <c r="G21" s="4"/>
      <c r="H21" s="4"/>
      <c r="I21" s="4"/>
      <c r="J21" s="4"/>
      <c r="K21" s="4"/>
      <c r="L21" s="4"/>
      <c r="M21" s="4"/>
      <c r="O21" s="11" t="s">
        <v>38</v>
      </c>
      <c r="P21" s="28"/>
      <c r="S21" s="10" t="s">
        <v>10</v>
      </c>
      <c r="T21" s="17" t="s">
        <v>53</v>
      </c>
      <c r="AD21" s="48"/>
      <c r="AE21" s="50"/>
      <c r="AF21" s="5" t="s">
        <v>34</v>
      </c>
    </row>
    <row r="22" spans="1:17" ht="15.75" customHeight="1">
      <c r="A22" s="2" t="s">
        <v>10</v>
      </c>
      <c r="B22" s="1" t="s">
        <v>54</v>
      </c>
      <c r="O22" s="68"/>
      <c r="P22" s="68"/>
      <c r="Q22" s="1" t="s">
        <v>55</v>
      </c>
    </row>
    <row r="23" spans="1:41" ht="15.75" customHeight="1">
      <c r="A23" s="9" t="s">
        <v>10</v>
      </c>
      <c r="B23" s="4" t="s">
        <v>56</v>
      </c>
      <c r="C23" s="7"/>
      <c r="D23" s="8"/>
      <c r="N23" s="70"/>
      <c r="O23" s="70"/>
      <c r="P23" s="70"/>
      <c r="R23" s="9" t="s">
        <v>8</v>
      </c>
      <c r="S23" s="7" t="s">
        <v>57</v>
      </c>
      <c r="T23" s="7"/>
      <c r="U23" s="4"/>
      <c r="X23" s="4"/>
      <c r="Y23" s="4"/>
      <c r="Z23" s="4"/>
      <c r="AA23" s="4"/>
      <c r="AB23" s="4"/>
      <c r="AC23" s="4"/>
      <c r="AD23" s="4"/>
      <c r="AE23" s="4"/>
      <c r="AM23" s="8"/>
      <c r="AN23" s="8"/>
      <c r="AO23" s="8"/>
    </row>
    <row r="24" spans="1:41" ht="15.75" customHeight="1">
      <c r="A24" s="10"/>
      <c r="T24" s="10" t="s">
        <v>10</v>
      </c>
      <c r="U24" s="4" t="s">
        <v>58</v>
      </c>
      <c r="V24" s="4"/>
      <c r="W24" s="4"/>
      <c r="X24" s="4"/>
      <c r="Y24" s="4" t="s">
        <v>59</v>
      </c>
      <c r="Z24" s="4"/>
      <c r="AA24" s="4"/>
      <c r="AB24" s="4"/>
      <c r="AC24" s="4"/>
      <c r="AD24" s="48"/>
      <c r="AE24" s="50"/>
      <c r="AF24" s="5" t="s">
        <v>60</v>
      </c>
      <c r="AK24"/>
      <c r="AM24" s="2"/>
      <c r="AN24" s="2"/>
      <c r="AO24" s="2"/>
    </row>
    <row r="25" spans="1:51" ht="15.75" customHeight="1">
      <c r="A25" s="9" t="s">
        <v>8</v>
      </c>
      <c r="B25" s="7" t="s">
        <v>61</v>
      </c>
      <c r="T25" s="10" t="s">
        <v>10</v>
      </c>
      <c r="U25" s="4" t="s">
        <v>62</v>
      </c>
      <c r="V25" s="4"/>
      <c r="W25" s="4"/>
      <c r="X25" s="4"/>
      <c r="Y25" s="4"/>
      <c r="Z25" s="4"/>
      <c r="AA25" s="4"/>
      <c r="AB25" s="4"/>
      <c r="AC25" s="4"/>
      <c r="AD25" s="48"/>
      <c r="AE25" s="50"/>
      <c r="AF25" s="5" t="s">
        <v>63</v>
      </c>
      <c r="AK25" s="4"/>
      <c r="AM25" s="2"/>
      <c r="AN25" s="2"/>
      <c r="AO25" s="2"/>
      <c r="AP25" s="75"/>
      <c r="AQ25" s="75"/>
      <c r="AY25" s="5"/>
    </row>
    <row r="26" spans="1:41" ht="15.75" customHeight="1">
      <c r="A26" s="10" t="s">
        <v>10</v>
      </c>
      <c r="B26" s="1" t="s">
        <v>64</v>
      </c>
      <c r="M26" s="66" t="str">
        <f>IF(P19&lt;=3,"発生区間",IF(P19&lt;=6,"流下区間",IF(P19&lt;=30,"堆積区間",)))</f>
        <v>発生区間</v>
      </c>
      <c r="N26" s="66"/>
      <c r="O26" s="66"/>
      <c r="T26" s="10" t="s">
        <v>10</v>
      </c>
      <c r="U26" s="4" t="s">
        <v>65</v>
      </c>
      <c r="V26" s="4"/>
      <c r="W26" s="4"/>
      <c r="X26" s="4"/>
      <c r="Y26" s="4"/>
      <c r="Z26" s="4"/>
      <c r="AA26" s="4"/>
      <c r="AB26" s="4"/>
      <c r="AC26" s="4"/>
      <c r="AD26" s="48"/>
      <c r="AE26" s="50"/>
      <c r="AM26" s="2"/>
      <c r="AN26" s="2"/>
      <c r="AO26" s="2"/>
    </row>
    <row r="27" spans="1:41" ht="15.75" customHeight="1">
      <c r="A27" s="10" t="s">
        <v>10</v>
      </c>
      <c r="B27" s="4" t="s">
        <v>66</v>
      </c>
      <c r="C27" s="4"/>
      <c r="D27" s="4"/>
      <c r="E27" s="4"/>
      <c r="F27" s="4"/>
      <c r="G27" s="25"/>
      <c r="M27" s="24"/>
      <c r="N27" s="67"/>
      <c r="O27" s="67"/>
      <c r="P27" s="23" t="s">
        <v>23</v>
      </c>
      <c r="T27" s="10" t="s">
        <v>10</v>
      </c>
      <c r="U27" s="4" t="s">
        <v>67</v>
      </c>
      <c r="V27" s="4"/>
      <c r="W27" s="4"/>
      <c r="X27" s="4"/>
      <c r="Y27" s="4"/>
      <c r="Z27" s="4"/>
      <c r="AA27" s="4"/>
      <c r="AB27" s="4"/>
      <c r="AC27" s="4"/>
      <c r="AD27" s="48"/>
      <c r="AE27" s="50"/>
      <c r="AF27" s="5" t="s">
        <v>60</v>
      </c>
      <c r="AM27" s="2"/>
      <c r="AN27" s="2"/>
      <c r="AO27" s="2"/>
    </row>
    <row r="28" spans="1:21" ht="15.75" customHeight="1">
      <c r="A28" s="10" t="s">
        <v>10</v>
      </c>
      <c r="B28" s="4" t="s">
        <v>68</v>
      </c>
      <c r="C28" s="4"/>
      <c r="D28" s="4"/>
      <c r="E28" s="4"/>
      <c r="F28" s="4"/>
      <c r="H28" s="5"/>
      <c r="N28" s="62"/>
      <c r="O28" s="63"/>
      <c r="P28" s="5" t="s">
        <v>23</v>
      </c>
      <c r="U28" s="5" t="s">
        <v>69</v>
      </c>
    </row>
    <row r="29" spans="1:42" ht="15.75" customHeight="1">
      <c r="A29" s="10" t="s">
        <v>10</v>
      </c>
      <c r="B29" s="4" t="s">
        <v>70</v>
      </c>
      <c r="C29" s="4"/>
      <c r="D29" s="4"/>
      <c r="E29" s="4"/>
      <c r="F29" s="4"/>
      <c r="G29" s="25"/>
      <c r="H29" s="5"/>
      <c r="N29" s="62"/>
      <c r="O29" s="63"/>
      <c r="P29" s="5" t="s">
        <v>23</v>
      </c>
      <c r="T29" s="10" t="s">
        <v>10</v>
      </c>
      <c r="U29" s="4" t="s">
        <v>71</v>
      </c>
      <c r="V29" s="4"/>
      <c r="W29" s="4"/>
      <c r="X29" s="4"/>
      <c r="Y29" s="4"/>
      <c r="Z29" s="4"/>
      <c r="AA29" s="4"/>
      <c r="AB29" s="4"/>
      <c r="AC29" s="4"/>
      <c r="AD29" s="48"/>
      <c r="AE29" s="50"/>
      <c r="AF29" s="5" t="s">
        <v>60</v>
      </c>
      <c r="AM29" s="8"/>
      <c r="AN29" s="8"/>
      <c r="AO29" s="8"/>
      <c r="AP29" s="8"/>
    </row>
    <row r="30" spans="1:42" ht="15.75" customHeight="1">
      <c r="A30" s="10" t="s">
        <v>10</v>
      </c>
      <c r="B30" s="4" t="s">
        <v>72</v>
      </c>
      <c r="C30" s="4"/>
      <c r="M30" s="59"/>
      <c r="N30" s="60"/>
      <c r="O30" s="61"/>
      <c r="P30" s="5" t="s">
        <v>73</v>
      </c>
      <c r="Q30"/>
      <c r="R30" s="9" t="s">
        <v>8</v>
      </c>
      <c r="S30" s="7" t="s">
        <v>74</v>
      </c>
      <c r="T30" s="7"/>
      <c r="U30" s="4"/>
      <c r="AM30" s="2"/>
      <c r="AN30" s="2"/>
      <c r="AO30" s="2"/>
      <c r="AP30" s="2"/>
    </row>
    <row r="31" spans="1:42" ht="15.75" customHeight="1">
      <c r="A31" s="10" t="s">
        <v>10</v>
      </c>
      <c r="B31" s="4" t="s">
        <v>75</v>
      </c>
      <c r="C31" s="4"/>
      <c r="N31" s="59"/>
      <c r="O31" s="61"/>
      <c r="P31" s="5" t="s">
        <v>23</v>
      </c>
      <c r="T31" s="10" t="s">
        <v>10</v>
      </c>
      <c r="U31" s="4" t="s">
        <v>76</v>
      </c>
      <c r="V31" s="4"/>
      <c r="AD31" s="48"/>
      <c r="AE31" s="50"/>
      <c r="AF31" s="5" t="s">
        <v>60</v>
      </c>
      <c r="AM31" s="2"/>
      <c r="AN31" s="2"/>
      <c r="AO31" s="2"/>
      <c r="AP31" s="2"/>
    </row>
    <row r="32" spans="1:42" ht="15.75" customHeight="1">
      <c r="A32" s="10" t="s">
        <v>10</v>
      </c>
      <c r="B32" s="4" t="s">
        <v>77</v>
      </c>
      <c r="C32" s="4"/>
      <c r="N32" s="59"/>
      <c r="O32" s="61"/>
      <c r="P32" s="5" t="s">
        <v>60</v>
      </c>
      <c r="Q32" s="1"/>
      <c r="T32" s="10" t="s">
        <v>10</v>
      </c>
      <c r="U32" s="4" t="s">
        <v>78</v>
      </c>
      <c r="V32" s="4"/>
      <c r="AD32" s="48"/>
      <c r="AE32" s="50"/>
      <c r="AF32" s="5" t="s">
        <v>79</v>
      </c>
      <c r="AM32" s="2"/>
      <c r="AN32" s="2"/>
      <c r="AO32" s="2"/>
      <c r="AP32" s="2"/>
    </row>
    <row r="33" spans="1:46" ht="15.75" customHeight="1">
      <c r="A33" s="10" t="s">
        <v>10</v>
      </c>
      <c r="B33" s="4" t="s">
        <v>80</v>
      </c>
      <c r="F33" s="4"/>
      <c r="G33" s="4"/>
      <c r="H33" s="4"/>
      <c r="I33" s="4"/>
      <c r="J33" s="4"/>
      <c r="K33" s="4"/>
      <c r="L33" s="4"/>
      <c r="M33" s="4"/>
      <c r="N33" s="59"/>
      <c r="O33" s="61"/>
      <c r="P33" s="5" t="s">
        <v>23</v>
      </c>
      <c r="T33" s="10" t="s">
        <v>10</v>
      </c>
      <c r="U33" s="4" t="s">
        <v>81</v>
      </c>
      <c r="V33" s="4"/>
      <c r="AD33" s="48"/>
      <c r="AE33" s="50"/>
      <c r="AF33" s="5" t="s">
        <v>79</v>
      </c>
      <c r="AM33" s="2"/>
      <c r="AN33" s="2"/>
      <c r="AO33" s="2"/>
      <c r="AP33" s="2"/>
      <c r="AQ33" s="4"/>
      <c r="AR33" s="4"/>
      <c r="AS33" s="4"/>
      <c r="AT33" s="4"/>
    </row>
    <row r="34" spans="1:44" ht="15.75" customHeight="1">
      <c r="A34" s="10" t="s">
        <v>10</v>
      </c>
      <c r="B34" s="4" t="s">
        <v>82</v>
      </c>
      <c r="F34" s="4"/>
      <c r="G34" s="4"/>
      <c r="H34" s="4"/>
      <c r="I34" s="4"/>
      <c r="J34" s="4"/>
      <c r="K34" s="4"/>
      <c r="L34" s="4"/>
      <c r="M34" s="4"/>
      <c r="N34" s="59"/>
      <c r="O34" s="61"/>
      <c r="P34" s="5" t="s">
        <v>23</v>
      </c>
      <c r="AL34" s="4"/>
      <c r="AM34" s="4"/>
      <c r="AN34" s="4"/>
      <c r="AO34" s="4"/>
      <c r="AP34" s="4"/>
      <c r="AQ34" s="4"/>
      <c r="AR34" s="4"/>
    </row>
    <row r="35" spans="1:44" ht="15.75" customHeight="1">
      <c r="A35" s="10" t="s">
        <v>10</v>
      </c>
      <c r="B35" s="4" t="s">
        <v>83</v>
      </c>
      <c r="F35" s="4"/>
      <c r="G35" s="4"/>
      <c r="H35" s="4"/>
      <c r="I35" s="4"/>
      <c r="J35" s="4"/>
      <c r="K35" s="4"/>
      <c r="L35" s="4"/>
      <c r="M35" s="16"/>
      <c r="N35" s="59"/>
      <c r="O35" s="61"/>
      <c r="P35" s="5" t="s">
        <v>84</v>
      </c>
      <c r="R35" s="9" t="s">
        <v>8</v>
      </c>
      <c r="S35" s="7" t="s">
        <v>85</v>
      </c>
      <c r="T35" s="16"/>
      <c r="U35" s="16"/>
      <c r="V35" s="16"/>
      <c r="W35" s="16"/>
      <c r="X35" s="16"/>
      <c r="Y35" s="16"/>
      <c r="Z35" s="16"/>
      <c r="AA35" s="16"/>
      <c r="AB35" s="16"/>
      <c r="AC35" s="16"/>
      <c r="AD35" s="16"/>
      <c r="AE35" s="16"/>
      <c r="AF35" s="16"/>
      <c r="AG35" s="16"/>
      <c r="AL35" s="4"/>
      <c r="AM35" s="4"/>
      <c r="AN35" s="4"/>
      <c r="AO35" s="4"/>
      <c r="AP35" s="4"/>
      <c r="AQ35" s="4"/>
      <c r="AR35" s="4"/>
    </row>
    <row r="36" spans="1:44" ht="15.75" customHeight="1">
      <c r="A36" s="10" t="s">
        <v>10</v>
      </c>
      <c r="B36" s="4" t="s">
        <v>86</v>
      </c>
      <c r="F36" s="4"/>
      <c r="G36" s="4"/>
      <c r="H36" s="4"/>
      <c r="I36" s="4"/>
      <c r="J36" s="4"/>
      <c r="K36" s="4"/>
      <c r="L36" s="4"/>
      <c r="M36" s="16"/>
      <c r="N36" s="59"/>
      <c r="O36" s="61"/>
      <c r="P36" s="5" t="s">
        <v>87</v>
      </c>
      <c r="R36" s="10" t="s">
        <v>10</v>
      </c>
      <c r="S36" s="4" t="s">
        <v>88</v>
      </c>
      <c r="T36" s="16"/>
      <c r="U36" s="16"/>
      <c r="V36" s="16"/>
      <c r="W36" s="16"/>
      <c r="X36" s="83">
        <f>O13</f>
        <v>0</v>
      </c>
      <c r="Y36" s="83"/>
      <c r="Z36" s="5" t="s">
        <v>23</v>
      </c>
      <c r="AA36" s="16"/>
      <c r="AB36" s="16" t="s">
        <v>89</v>
      </c>
      <c r="AC36" s="16"/>
      <c r="AD36" s="16"/>
      <c r="AE36" s="48"/>
      <c r="AF36" s="50"/>
      <c r="AG36" s="5" t="s">
        <v>23</v>
      </c>
      <c r="AL36" s="66"/>
      <c r="AM36" s="66"/>
      <c r="AN36" s="26"/>
      <c r="AO36" s="8"/>
      <c r="AP36" s="4"/>
      <c r="AQ36" s="4"/>
      <c r="AR36" s="4"/>
    </row>
    <row r="37" spans="1:41" ht="15.75" customHeight="1">
      <c r="A37" s="10" t="s">
        <v>10</v>
      </c>
      <c r="B37" s="4" t="s">
        <v>90</v>
      </c>
      <c r="C37" s="4"/>
      <c r="I37" s="4" t="s">
        <v>91</v>
      </c>
      <c r="N37" s="59"/>
      <c r="O37" s="61"/>
      <c r="P37" s="5" t="s">
        <v>60</v>
      </c>
      <c r="R37" s="10" t="s">
        <v>10</v>
      </c>
      <c r="S37" s="4" t="s">
        <v>92</v>
      </c>
      <c r="T37" s="16"/>
      <c r="U37" s="16"/>
      <c r="V37" s="16"/>
      <c r="W37" s="16"/>
      <c r="X37" s="48"/>
      <c r="Y37" s="50"/>
      <c r="Z37" s="5" t="s">
        <v>23</v>
      </c>
      <c r="AA37" s="16"/>
      <c r="AB37" s="16"/>
      <c r="AC37" s="16"/>
      <c r="AD37" s="16"/>
      <c r="AE37" s="16"/>
      <c r="AF37" s="16"/>
      <c r="AG37" s="5"/>
      <c r="AL37" s="66"/>
      <c r="AM37" s="66"/>
      <c r="AN37" s="2"/>
      <c r="AO37" s="2"/>
    </row>
    <row r="38" spans="1:42" ht="15.75" customHeight="1">
      <c r="A38" s="10" t="s">
        <v>10</v>
      </c>
      <c r="B38" s="4" t="s">
        <v>93</v>
      </c>
      <c r="C38" s="4"/>
      <c r="R38" s="10" t="s">
        <v>10</v>
      </c>
      <c r="S38" s="4" t="s">
        <v>94</v>
      </c>
      <c r="T38" s="16"/>
      <c r="U38" s="16"/>
      <c r="V38" s="16"/>
      <c r="X38" s="16"/>
      <c r="Y38" s="16"/>
      <c r="Z38" s="16"/>
      <c r="AA38" s="16"/>
      <c r="AB38" s="16"/>
      <c r="AC38" s="18" t="s">
        <v>95</v>
      </c>
      <c r="AD38" s="16"/>
      <c r="AE38" s="48"/>
      <c r="AF38" s="50"/>
      <c r="AG38" s="4"/>
      <c r="AL38" s="2"/>
      <c r="AM38" s="2"/>
      <c r="AN38" s="2"/>
      <c r="AO38" s="2"/>
      <c r="AP38" s="2"/>
    </row>
    <row r="39" spans="1:42" ht="15.75" customHeight="1">
      <c r="A39" s="10" t="s">
        <v>10</v>
      </c>
      <c r="B39" s="4" t="s">
        <v>96</v>
      </c>
      <c r="N39" s="59"/>
      <c r="O39" s="61"/>
      <c r="P39" s="1" t="s">
        <v>97</v>
      </c>
      <c r="R39" s="10" t="s">
        <v>10</v>
      </c>
      <c r="S39" s="4" t="s">
        <v>98</v>
      </c>
      <c r="T39" s="16"/>
      <c r="U39" s="16"/>
      <c r="V39" s="16"/>
      <c r="X39" s="16"/>
      <c r="Y39" s="16"/>
      <c r="Z39" s="16"/>
      <c r="AA39" s="16"/>
      <c r="AB39" s="16"/>
      <c r="AC39" s="18" t="s">
        <v>95</v>
      </c>
      <c r="AD39" s="16"/>
      <c r="AE39" s="81"/>
      <c r="AF39" s="82"/>
      <c r="AG39" s="16"/>
      <c r="AL39" s="2"/>
      <c r="AM39" s="2"/>
      <c r="AN39" s="2"/>
      <c r="AO39" s="2"/>
      <c r="AP39" s="2"/>
    </row>
    <row r="40" spans="18:42" ht="15.75" customHeight="1">
      <c r="R40" s="10" t="s">
        <v>10</v>
      </c>
      <c r="S40" s="4" t="s">
        <v>99</v>
      </c>
      <c r="T40" s="4"/>
      <c r="U40" s="4"/>
      <c r="V40" s="4"/>
      <c r="X40" s="4"/>
      <c r="Z40" s="4"/>
      <c r="AA40" s="4"/>
      <c r="AC40" s="70"/>
      <c r="AD40" s="70"/>
      <c r="AE40" s="70"/>
      <c r="AF40" s="70"/>
      <c r="AG40" s="16"/>
      <c r="AH40" s="4"/>
      <c r="AI40" s="4"/>
      <c r="AJ40" s="4"/>
      <c r="AL40" s="2"/>
      <c r="AM40" s="2"/>
      <c r="AN40" s="2"/>
      <c r="AO40" s="2"/>
      <c r="AP40" s="2"/>
    </row>
    <row r="41" spans="1:39" ht="15.75" customHeight="1">
      <c r="A41" s="9" t="s">
        <v>8</v>
      </c>
      <c r="B41" s="7" t="s">
        <v>100</v>
      </c>
      <c r="C41" s="7"/>
      <c r="D41" s="8"/>
      <c r="E41" s="8"/>
      <c r="R41" s="10"/>
      <c r="T41" s="4"/>
      <c r="U41" s="4"/>
      <c r="V41" s="4"/>
      <c r="Y41" s="4"/>
      <c r="Z41" s="4"/>
      <c r="AA41" s="4"/>
      <c r="AB41" s="4"/>
      <c r="AC41" s="18" t="s">
        <v>95</v>
      </c>
      <c r="AD41" s="16"/>
      <c r="AE41" s="73"/>
      <c r="AF41" s="74"/>
      <c r="AM41"/>
    </row>
    <row r="42" spans="1:19" ht="15.75" customHeight="1">
      <c r="A42" s="10" t="s">
        <v>10</v>
      </c>
      <c r="B42" s="4" t="s">
        <v>101</v>
      </c>
      <c r="K42" s="59"/>
      <c r="L42" s="61"/>
      <c r="M42" s="5" t="s">
        <v>23</v>
      </c>
      <c r="R42" s="9" t="s">
        <v>8</v>
      </c>
      <c r="S42" s="7" t="s">
        <v>102</v>
      </c>
    </row>
    <row r="43" spans="1:49" ht="15.75" customHeight="1">
      <c r="A43" s="10" t="s">
        <v>10</v>
      </c>
      <c r="B43" s="4" t="s">
        <v>103</v>
      </c>
      <c r="C43" s="4"/>
      <c r="D43" s="4"/>
      <c r="E43" s="4"/>
      <c r="F43" s="4"/>
      <c r="G43" s="4"/>
      <c r="H43" s="4"/>
      <c r="I43" s="4"/>
      <c r="J43" s="4"/>
      <c r="K43" s="59"/>
      <c r="L43" s="61"/>
      <c r="M43" s="5" t="s">
        <v>23</v>
      </c>
      <c r="T43" s="2"/>
      <c r="AJ43" s="10"/>
      <c r="AK43" s="4"/>
      <c r="AL43" s="4"/>
      <c r="AM43" s="4"/>
      <c r="AN43" s="4"/>
      <c r="AO43" s="4"/>
      <c r="AQ43" s="4"/>
      <c r="AR43" s="4"/>
      <c r="AS43" s="4"/>
      <c r="AT43" s="4"/>
      <c r="AU43" s="4"/>
      <c r="AW43" s="12"/>
    </row>
    <row r="44" spans="1:56" ht="15.75" customHeight="1">
      <c r="A44" s="10" t="s">
        <v>10</v>
      </c>
      <c r="B44" s="4" t="s">
        <v>104</v>
      </c>
      <c r="C44" s="4"/>
      <c r="D44" s="4"/>
      <c r="E44" s="4"/>
      <c r="F44" s="4"/>
      <c r="G44" s="4"/>
      <c r="H44" s="4"/>
      <c r="I44" s="4"/>
      <c r="J44" s="4"/>
      <c r="K44" s="59"/>
      <c r="L44" s="61"/>
      <c r="M44" s="5" t="s">
        <v>23</v>
      </c>
      <c r="O44" s="16"/>
      <c r="P44" s="5"/>
      <c r="T44" s="2"/>
      <c r="AJ44" s="10"/>
      <c r="AK44" s="4"/>
      <c r="AL44" s="4"/>
      <c r="AM44"/>
      <c r="AN44" s="4"/>
      <c r="AO44" s="4"/>
      <c r="AP44" s="4"/>
      <c r="AQ44" s="4"/>
      <c r="AR44" s="4"/>
      <c r="AS44" s="4"/>
      <c r="AW44" s="76"/>
      <c r="AX44" s="76"/>
      <c r="AY44" s="5"/>
      <c r="BA44" s="4"/>
      <c r="BB44" s="4"/>
      <c r="BC44" s="4"/>
      <c r="BD44" s="4"/>
    </row>
    <row r="45" spans="1:56" ht="11.25" customHeight="1">
      <c r="A45" s="10"/>
      <c r="B45" s="19"/>
      <c r="N45" s="16"/>
      <c r="T45" s="2"/>
      <c r="AJ45" s="4"/>
      <c r="AK45" s="5"/>
      <c r="AL45" s="4"/>
      <c r="AM45" s="4"/>
      <c r="AN45" s="4"/>
      <c r="AO45" s="4"/>
      <c r="AP45" s="4"/>
      <c r="AQ45" s="4"/>
      <c r="AR45" s="4"/>
      <c r="AS45" s="4"/>
      <c r="AT45" s="4"/>
      <c r="AU45" s="4"/>
      <c r="AZ45" s="4"/>
      <c r="BA45" s="4"/>
      <c r="BB45" s="4"/>
      <c r="BC45" s="4"/>
      <c r="BD45" s="4"/>
    </row>
    <row r="46" spans="1:56" ht="15.75" customHeight="1">
      <c r="A46" s="9" t="s">
        <v>8</v>
      </c>
      <c r="B46" s="7" t="s">
        <v>105</v>
      </c>
      <c r="C46" s="7"/>
      <c r="D46" s="4"/>
      <c r="E46" s="4"/>
      <c r="F46" s="4"/>
      <c r="G46" s="4"/>
      <c r="H46" s="4"/>
      <c r="I46" s="4"/>
      <c r="J46" s="4"/>
      <c r="K46" s="4"/>
      <c r="L46" s="4"/>
      <c r="R46" s="16"/>
      <c r="U46" s="16"/>
      <c r="V46" s="16"/>
      <c r="W46" s="16"/>
      <c r="X46" s="16"/>
      <c r="Y46" s="16"/>
      <c r="Z46" s="16"/>
      <c r="AA46" s="16"/>
      <c r="AB46" s="16"/>
      <c r="AC46" s="16"/>
      <c r="AD46" s="16"/>
      <c r="AE46" s="16"/>
      <c r="AF46" s="16"/>
      <c r="AG46" s="16"/>
      <c r="AJ46" s="4"/>
      <c r="AK46" s="4"/>
      <c r="AL46" s="4"/>
      <c r="AM46" s="4"/>
      <c r="AN46" s="4"/>
      <c r="AO46" s="4"/>
      <c r="AP46" s="4"/>
      <c r="AQ46" s="4"/>
      <c r="AR46" s="4"/>
      <c r="AS46" s="4"/>
      <c r="AT46" s="4"/>
      <c r="AU46" s="4"/>
      <c r="AV46" s="4"/>
      <c r="AW46" s="4"/>
      <c r="AX46" s="4"/>
      <c r="AY46" s="4"/>
      <c r="AZ46" s="4"/>
      <c r="BA46" s="4"/>
      <c r="BB46" s="4"/>
      <c r="BC46" s="4"/>
      <c r="BD46" s="4"/>
    </row>
    <row r="47" spans="1:33" ht="15.75" customHeight="1">
      <c r="A47" s="10" t="s">
        <v>10</v>
      </c>
      <c r="B47" s="5" t="s">
        <v>106</v>
      </c>
      <c r="C47" s="4"/>
      <c r="D47" s="4"/>
      <c r="E47" s="4"/>
      <c r="F47" s="4"/>
      <c r="H47" s="5"/>
      <c r="I47" s="77"/>
      <c r="J47" s="77"/>
      <c r="K47" s="77"/>
      <c r="L47" s="77"/>
      <c r="R47" s="16"/>
      <c r="S47" s="16"/>
      <c r="T47" s="16"/>
      <c r="U47" s="16"/>
      <c r="V47" s="16"/>
      <c r="W47" s="16"/>
      <c r="X47" s="16"/>
      <c r="Y47" s="16"/>
      <c r="Z47" s="16"/>
      <c r="AA47" s="16"/>
      <c r="AB47" s="16"/>
      <c r="AC47" s="16"/>
      <c r="AD47" s="16"/>
      <c r="AE47" s="16"/>
      <c r="AF47" s="16"/>
      <c r="AG47" s="16"/>
    </row>
    <row r="48" spans="1:33" ht="15.75" customHeight="1">
      <c r="A48" s="10" t="s">
        <v>10</v>
      </c>
      <c r="B48" s="1" t="s">
        <v>107</v>
      </c>
      <c r="D48" s="12"/>
      <c r="F48" s="12"/>
      <c r="H48" s="12"/>
      <c r="I48" s="12"/>
      <c r="J48" s="12"/>
      <c r="K48" s="78"/>
      <c r="L48" s="79"/>
      <c r="M48" s="5"/>
      <c r="R48" s="16"/>
      <c r="S48" s="16"/>
      <c r="T48" s="16"/>
      <c r="U48" s="16"/>
      <c r="V48" s="16"/>
      <c r="W48" s="16"/>
      <c r="X48" s="16"/>
      <c r="Y48" s="16"/>
      <c r="Z48" s="16"/>
      <c r="AA48" s="16"/>
      <c r="AB48" s="16"/>
      <c r="AC48" s="16"/>
      <c r="AD48" s="16"/>
      <c r="AE48" s="16"/>
      <c r="AF48" s="16"/>
      <c r="AG48" s="16"/>
    </row>
    <row r="49" spans="1:33" ht="15.75" customHeight="1">
      <c r="A49" s="10" t="s">
        <v>10</v>
      </c>
      <c r="B49" s="1" t="s">
        <v>108</v>
      </c>
      <c r="G49" s="4"/>
      <c r="K49" s="80"/>
      <c r="L49" s="80"/>
      <c r="Q49" s="16"/>
      <c r="R49" s="16"/>
      <c r="S49" s="16"/>
      <c r="T49" s="16"/>
      <c r="U49" s="16"/>
      <c r="V49" s="16"/>
      <c r="W49" s="16"/>
      <c r="X49" s="16"/>
      <c r="Y49" s="16"/>
      <c r="Z49" s="16"/>
      <c r="AA49" s="16"/>
      <c r="AB49" s="16"/>
      <c r="AC49" s="16"/>
      <c r="AD49" s="16"/>
      <c r="AE49" s="16"/>
      <c r="AF49" s="16"/>
      <c r="AG49" s="16"/>
    </row>
    <row r="50" spans="1:33" ht="15.75" customHeight="1">
      <c r="A50" s="9"/>
      <c r="B50" s="7"/>
      <c r="C50" s="14"/>
      <c r="D50" s="14"/>
      <c r="E50" s="14"/>
      <c r="F50" s="14"/>
      <c r="G50" s="14"/>
      <c r="H50" s="14"/>
      <c r="I50" s="14"/>
      <c r="J50" s="14"/>
      <c r="K50" s="14"/>
      <c r="L50" s="14"/>
      <c r="M50" s="14"/>
      <c r="N50" s="14"/>
      <c r="O50" s="14"/>
      <c r="P50" s="14"/>
      <c r="Q50" s="14"/>
      <c r="R50" s="64"/>
      <c r="S50" s="16"/>
      <c r="T50" s="16"/>
      <c r="U50" s="16"/>
      <c r="V50" s="16"/>
      <c r="W50" s="16"/>
      <c r="X50" s="16"/>
      <c r="Y50" s="16"/>
      <c r="Z50" s="16"/>
      <c r="AA50" s="16"/>
      <c r="AB50" s="16"/>
      <c r="AC50" s="16"/>
      <c r="AD50" s="16"/>
      <c r="AE50" s="16"/>
      <c r="AF50" s="16"/>
      <c r="AG50" s="16"/>
    </row>
    <row r="51" spans="1:19" ht="15.75" customHeight="1">
      <c r="A51" s="13"/>
      <c r="B51" s="14"/>
      <c r="C51" s="14"/>
      <c r="D51" s="14"/>
      <c r="E51" s="14"/>
      <c r="F51" s="14"/>
      <c r="G51" s="14"/>
      <c r="H51" s="14"/>
      <c r="I51" s="14"/>
      <c r="J51" s="14"/>
      <c r="K51" s="14"/>
      <c r="L51" s="14"/>
      <c r="M51" s="14"/>
      <c r="N51" s="14"/>
      <c r="O51" s="14"/>
      <c r="P51" s="14"/>
      <c r="Q51" s="14"/>
      <c r="R51" s="64"/>
      <c r="S51" s="16"/>
    </row>
    <row r="52" spans="2:19" ht="15.75" customHeight="1">
      <c r="B52" s="14"/>
      <c r="C52" s="14"/>
      <c r="D52" s="14"/>
      <c r="E52" s="14"/>
      <c r="F52" s="14"/>
      <c r="G52" s="14"/>
      <c r="H52" s="14"/>
      <c r="I52" s="14"/>
      <c r="J52" s="14"/>
      <c r="K52" s="14"/>
      <c r="L52" s="14"/>
      <c r="M52" s="14"/>
      <c r="N52" s="14"/>
      <c r="O52" s="14"/>
      <c r="P52" s="14"/>
      <c r="Q52" s="14"/>
      <c r="R52" s="16"/>
      <c r="S52" s="16"/>
    </row>
    <row r="53" spans="1:19" ht="15.75" customHeight="1">
      <c r="A53" s="64"/>
      <c r="B53" s="14"/>
      <c r="C53" s="14"/>
      <c r="D53" s="14"/>
      <c r="E53" s="14"/>
      <c r="F53" s="14"/>
      <c r="G53" s="14"/>
      <c r="H53" s="14"/>
      <c r="I53" s="14"/>
      <c r="J53" s="14"/>
      <c r="K53" s="14"/>
      <c r="L53" s="14"/>
      <c r="M53" s="14"/>
      <c r="N53" s="14"/>
      <c r="O53" s="14"/>
      <c r="P53" s="14"/>
      <c r="Q53" s="14"/>
      <c r="R53" s="64"/>
      <c r="S53" s="16"/>
    </row>
    <row r="54" spans="1:19" ht="15.75" customHeight="1">
      <c r="A54" s="64"/>
      <c r="R54" s="64"/>
      <c r="S54" s="4"/>
    </row>
    <row r="56" spans="17:19" ht="15.75" customHeight="1">
      <c r="Q56" s="4"/>
      <c r="R56" s="4"/>
      <c r="S56" s="4"/>
    </row>
    <row r="57" spans="1:19" ht="15.75" customHeight="1">
      <c r="A57" s="10"/>
      <c r="C57" s="4"/>
      <c r="D57" s="4"/>
      <c r="E57" s="4"/>
      <c r="H57" s="4"/>
      <c r="I57" s="4"/>
      <c r="J57" s="4"/>
      <c r="K57" s="4"/>
      <c r="L57" s="18"/>
      <c r="M57"/>
      <c r="N57"/>
      <c r="O57"/>
      <c r="P57"/>
      <c r="Q57" s="4"/>
      <c r="R57" s="4"/>
      <c r="S57" s="4"/>
    </row>
    <row r="58" spans="22:33" ht="15.75" customHeight="1">
      <c r="V58" s="4"/>
      <c r="W58" s="4"/>
      <c r="X58" s="4"/>
      <c r="Y58" s="4"/>
      <c r="Z58" s="4"/>
      <c r="AA58" s="4"/>
      <c r="AB58" s="4"/>
      <c r="AC58" s="4"/>
      <c r="AD58" s="4"/>
      <c r="AE58" s="4"/>
      <c r="AF58" s="4"/>
      <c r="AG58" s="4"/>
    </row>
    <row r="59" spans="22:33" ht="15.75" customHeight="1">
      <c r="V59" s="4"/>
      <c r="W59" s="4"/>
      <c r="X59" s="4"/>
      <c r="Y59" s="4"/>
      <c r="Z59" s="4"/>
      <c r="AA59" s="4"/>
      <c r="AB59" s="4"/>
      <c r="AC59" s="4"/>
      <c r="AD59" s="4"/>
      <c r="AE59" s="4"/>
      <c r="AF59" s="4"/>
      <c r="AG59" s="4"/>
    </row>
    <row r="60" spans="22:33" ht="15.75" customHeight="1">
      <c r="V60" s="4"/>
      <c r="W60" s="4"/>
      <c r="X60" s="4"/>
      <c r="Y60" s="4"/>
      <c r="Z60" s="4"/>
      <c r="AA60" s="4"/>
      <c r="AB60" s="4"/>
      <c r="AC60" s="4"/>
      <c r="AD60" s="4"/>
      <c r="AE60" s="4"/>
      <c r="AF60" s="4"/>
      <c r="AG60" s="4"/>
    </row>
    <row r="61" spans="3:33" ht="15.75" customHeight="1">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row>
    <row r="62" spans="1:33" ht="15.75" customHeight="1">
      <c r="A62" s="10"/>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row>
    <row r="63" spans="1:33" ht="15.75" customHeight="1">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row>
    <row r="64" spans="1:33" ht="15.75" customHeight="1">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row>
    <row r="65" spans="1:33" ht="15.75" customHeight="1">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row>
    <row r="66" spans="1:33" ht="15.75" customHeight="1">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row>
    <row r="67" spans="1:33" ht="15.75" customHeight="1">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row>
    <row r="68" spans="1:33" ht="15.75" customHeight="1">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row>
    <row r="69" spans="1:33" ht="15.75" customHeight="1">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row>
    <row r="70" spans="1:33" ht="15.75" customHeight="1">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row>
    <row r="71" spans="1:33" ht="15.75" customHeight="1">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row>
    <row r="72" spans="1:33" ht="15.75" customHeight="1">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row>
    <row r="73" spans="1:33" ht="15.75" customHeight="1">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row>
    <row r="74" spans="1:33" ht="15.75" customHeight="1">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row>
    <row r="75" spans="1:33" ht="15.75" customHeight="1">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row>
    <row r="76" spans="1:33" ht="15.75" customHeight="1">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row>
    <row r="77" spans="1:33" ht="15.75" customHeight="1">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row>
    <row r="78" spans="1:33" ht="15.75" customHeight="1">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row>
    <row r="79" spans="1:33" ht="15.75" customHeight="1">
      <c r="A79" s="4"/>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row>
    <row r="80" spans="1:33" ht="15.75" customHeight="1">
      <c r="A80" s="4"/>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row>
    <row r="81" spans="1:33" ht="15.75" customHeight="1">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row>
    <row r="82" spans="1:33" ht="15.75" customHeight="1">
      <c r="A82" s="4"/>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row>
  </sheetData>
  <sheetProtection sheet="1" objects="1" scenarios="1"/>
  <mergeCells count="67">
    <mergeCell ref="AM36:AM37"/>
    <mergeCell ref="AL36:AL37"/>
    <mergeCell ref="AE39:AF39"/>
    <mergeCell ref="X36:Y36"/>
    <mergeCell ref="AE36:AF36"/>
    <mergeCell ref="X37:Y37"/>
    <mergeCell ref="AE38:AF38"/>
    <mergeCell ref="AW44:AX44"/>
    <mergeCell ref="R50:R51"/>
    <mergeCell ref="A53:A54"/>
    <mergeCell ref="R53:R54"/>
    <mergeCell ref="K42:L42"/>
    <mergeCell ref="K43:L43"/>
    <mergeCell ref="K44:L44"/>
    <mergeCell ref="I47:L47"/>
    <mergeCell ref="K48:L48"/>
    <mergeCell ref="K49:L49"/>
    <mergeCell ref="AP25:AQ25"/>
    <mergeCell ref="AD31:AE31"/>
    <mergeCell ref="N23:P23"/>
    <mergeCell ref="AD32:AE32"/>
    <mergeCell ref="AD33:AE33"/>
    <mergeCell ref="AD26:AE26"/>
    <mergeCell ref="AD27:AE27"/>
    <mergeCell ref="AD29:AE29"/>
    <mergeCell ref="Z18:AA18"/>
    <mergeCell ref="T19:T20"/>
    <mergeCell ref="U19:AF20"/>
    <mergeCell ref="AE41:AF41"/>
    <mergeCell ref="AC40:AF40"/>
    <mergeCell ref="A1:AG1"/>
    <mergeCell ref="G7:K7"/>
    <mergeCell ref="G8:K8"/>
    <mergeCell ref="T7:V7"/>
    <mergeCell ref="H3:AC3"/>
    <mergeCell ref="H4:AC4"/>
    <mergeCell ref="T16:T17"/>
    <mergeCell ref="U16:AF17"/>
    <mergeCell ref="AG16:AG17"/>
    <mergeCell ref="O17:P17"/>
    <mergeCell ref="N39:O39"/>
    <mergeCell ref="N31:O31"/>
    <mergeCell ref="M26:O26"/>
    <mergeCell ref="N32:O32"/>
    <mergeCell ref="N33:O33"/>
    <mergeCell ref="N37:O37"/>
    <mergeCell ref="AG19:AG20"/>
    <mergeCell ref="AD21:AE21"/>
    <mergeCell ref="N27:O27"/>
    <mergeCell ref="AD24:AE24"/>
    <mergeCell ref="AD25:AE25"/>
    <mergeCell ref="O22:P22"/>
    <mergeCell ref="N34:O34"/>
    <mergeCell ref="N35:O35"/>
    <mergeCell ref="M30:O30"/>
    <mergeCell ref="N36:O36"/>
    <mergeCell ref="O14:P14"/>
    <mergeCell ref="O15:P15"/>
    <mergeCell ref="N28:O28"/>
    <mergeCell ref="N29:O29"/>
    <mergeCell ref="Z15:AD15"/>
    <mergeCell ref="G9:H9"/>
    <mergeCell ref="G10:H10"/>
    <mergeCell ref="H5:AC5"/>
    <mergeCell ref="T8:V8"/>
    <mergeCell ref="Z13:AD13"/>
    <mergeCell ref="O13:P13"/>
  </mergeCells>
  <conditionalFormatting sqref="H3:AC5 O13:P15 G7 G8 G9 P16 O17 P18 P19 N23 N32 N34 N35 N36 N37 N39 I47 K48 K49 Z13 Z15 Z18 AD21 AD24 AD25 AD26 AD27 AD29 AD31 AD32 AD33 AE36 X37 AE38 AE39 AC40 AE41 N28">
    <cfRule type="containsBlanks" priority="9" dxfId="0" stopIfTrue="1">
      <formula>LEN(TRIM('【令和3年版便覧適用】J-スリット_条件シート'!G3))=0</formula>
    </cfRule>
  </conditionalFormatting>
  <conditionalFormatting sqref="AM5">
    <cfRule type="containsText" priority="1" dxfId="8" operator="containsText" stopIfTrue="1" text="入力必須項目に漏れがあります。">
      <formula>NOT(ISERROR(SEARCH("入力必須項目に漏れがあります。",'【令和3年版便覧適用】J-スリット_条件シート'!AM5)))</formula>
    </cfRule>
  </conditionalFormatting>
  <conditionalFormatting sqref="N27">
    <cfRule type="expression" priority="7" dxfId="0" stopIfTrue="1">
      <formula>'【令和3年版便覧適用】J-スリット_条件シート'!$M$26="堆積区間"</formula>
    </cfRule>
  </conditionalFormatting>
  <conditionalFormatting sqref="N27 N29 K42">
    <cfRule type="cellIs" priority="2" dxfId="2" operator="greaterThan" stopIfTrue="1">
      <formula>0</formula>
    </cfRule>
  </conditionalFormatting>
  <conditionalFormatting sqref="N29">
    <cfRule type="expression" priority="4" dxfId="0" stopIfTrue="1">
      <formula>'【令和3年版便覧適用】J-スリット_条件シート'!$M$26="発生区間"</formula>
    </cfRule>
    <cfRule type="expression" priority="5" dxfId="2" stopIfTrue="1">
      <formula>'【令和3年版便覧適用】J-スリット_条件シート'!$G$7="2基目以降設置"</formula>
    </cfRule>
    <cfRule type="expression" priority="6" dxfId="0" stopIfTrue="1">
      <formula>'【令和3年版便覧適用】J-スリット_条件シート'!$M$26="流下区間"</formula>
    </cfRule>
  </conditionalFormatting>
  <conditionalFormatting sqref="K42">
    <cfRule type="expression" priority="8" dxfId="0" stopIfTrue="1">
      <formula>'【令和3年版便覧適用】J-スリット_条件シート'!$N$23="部分透過型"</formula>
    </cfRule>
  </conditionalFormatting>
  <dataValidations count="12">
    <dataValidation type="list" allowBlank="1" showInputMessage="1" showErrorMessage="1" sqref="Z13:AD13">
      <formula1>'【令和3年版便覧適用】J-スリット_条件シート'!$AK$14:$AK$21</formula1>
    </dataValidation>
    <dataValidation type="list" allowBlank="1" showInputMessage="1" showErrorMessage="1" sqref="AE13:AF13">
      <formula1>'【令和3年版便覧適用】J-スリット_条件シート'!$AL$13:$AL$18</formula1>
    </dataValidation>
    <dataValidation type="list" allowBlank="1" showInputMessage="1" showErrorMessage="1" sqref="G7">
      <formula1>"最上流設置,2基目以降設置"</formula1>
    </dataValidation>
    <dataValidation type="list" allowBlank="1" showInputMessage="1" showErrorMessage="1" sqref="G8:K8">
      <formula1>"100%,100%未満"</formula1>
    </dataValidation>
    <dataValidation type="list" allowBlank="1" showInputMessage="1" showErrorMessage="1" sqref="T7:V7">
      <formula1>"はい,いいえ"</formula1>
    </dataValidation>
    <dataValidation type="list" allowBlank="1" showInputMessage="1" showErrorMessage="1" sqref="AC40">
      <formula1>"直,勾配あり"</formula1>
    </dataValidation>
    <dataValidation type="list" allowBlank="1" showInputMessage="1" showErrorMessage="1" sqref="N23">
      <formula1>"透過型,部分透過型"</formula1>
    </dataValidation>
    <dataValidation type="list" allowBlank="1" showInputMessage="1" showErrorMessage="1" sqref="I47">
      <formula1>"トラックトレーン,ケーブルクレーン,不明,その他"</formula1>
    </dataValidation>
    <dataValidation type="list" allowBlank="1" showInputMessage="1" showErrorMessage="1" sqref="K48:L48">
      <formula1>"25t,35t,45t,不明,その他"</formula1>
    </dataValidation>
    <dataValidation type="list" allowBlank="1" showInputMessage="1" showErrorMessage="1" sqref="K49:L49">
      <formula1>"10t,4t,不明,その他"</formula1>
    </dataValidation>
    <dataValidation type="custom" showInputMessage="1" showErrorMessage="1" sqref="M26:O26">
      <formula1>IF('【令和3年版便覧適用】J-スリット_条件シート'!#REF!&lt;=3,"発生区間",IF('【令和3年版便覧適用】J-スリット_条件シート'!#REF!&lt;=6,"流下区間",IF('【令和3年版便覧適用】J-スリット_条件シート'!#REF!&lt;=30,"堆積区間",)))</formula1>
    </dataValidation>
    <dataValidation type="custom" allowBlank="1" showInputMessage="1" showErrorMessage="1" sqref="X36:Y36">
      <formula1>'【令和3年版便覧適用】J-スリット_条件シート'!#REF!</formula1>
    </dataValidation>
  </dataValidations>
  <printOptions/>
  <pageMargins left="0.5905511811023623" right="0.5905511811023623" top="0.5905511811023623" bottom="0" header="0.31496062992125984" footer="0.31496062992125984"/>
  <pageSetup horizontalDpi="600" verticalDpi="600" orientation="portrait" paperSize="9" scale="98"/>
  <headerFooter alignWithMargins="0">
    <oddHeader>&amp;RJ-SLIT_2021年10月版</oddHeader>
  </headerFooter>
  <drawing r:id="rId3"/>
  <legacyDrawing r:id="rId2"/>
</worksheet>
</file>

<file path=xl/worksheets/sheet2.xml><?xml version="1.0" encoding="utf-8"?>
<worksheet xmlns="http://schemas.openxmlformats.org/spreadsheetml/2006/main" xmlns:r="http://schemas.openxmlformats.org/officeDocument/2006/relationships">
  <dimension ref="A1:IV82"/>
  <sheetViews>
    <sheetView zoomScale="115" zoomScaleNormal="115" zoomScaleSheetLayoutView="115" workbookViewId="0" topLeftCell="A1">
      <selection activeCell="E11" sqref="E11"/>
    </sheetView>
  </sheetViews>
  <sheetFormatPr defaultColWidth="9.00390625" defaultRowHeight="13.5"/>
  <cols>
    <col min="1" max="15" width="2.625" style="1" customWidth="1"/>
    <col min="16" max="16" width="4.125" style="1" customWidth="1"/>
    <col min="17" max="34" width="2.625" style="1" customWidth="1"/>
    <col min="35" max="35" width="2.875" style="1" customWidth="1"/>
    <col min="36" max="36" width="1.00390625" style="1" customWidth="1"/>
    <col min="37" max="37" width="0.12890625" style="1" customWidth="1"/>
    <col min="38" max="38" width="0.875" style="1" customWidth="1"/>
    <col min="39" max="39" width="23.50390625" style="1" customWidth="1"/>
    <col min="40" max="40" width="22.875" style="1" customWidth="1"/>
    <col min="41" max="42" width="10.875" style="1" customWidth="1"/>
    <col min="43" max="16384" width="9.00390625" style="1" customWidth="1"/>
  </cols>
  <sheetData>
    <row r="1" spans="1:33" ht="22.5">
      <c r="A1" s="69" t="s">
        <v>124</v>
      </c>
      <c r="B1" s="69"/>
      <c r="C1" s="69"/>
      <c r="D1" s="69"/>
      <c r="E1" s="69"/>
      <c r="F1" s="69"/>
      <c r="G1" s="69"/>
      <c r="H1" s="69"/>
      <c r="I1" s="69"/>
      <c r="J1" s="69"/>
      <c r="K1" s="69"/>
      <c r="L1" s="69"/>
      <c r="M1" s="69"/>
      <c r="N1" s="69"/>
      <c r="O1" s="69"/>
      <c r="P1" s="69"/>
      <c r="Q1" s="69"/>
      <c r="R1" s="69"/>
      <c r="S1" s="69"/>
      <c r="T1" s="69"/>
      <c r="U1" s="69"/>
      <c r="V1" s="69"/>
      <c r="W1" s="69"/>
      <c r="X1" s="69"/>
      <c r="Y1" s="69"/>
      <c r="Z1" s="69"/>
      <c r="AA1" s="69"/>
      <c r="AB1" s="69"/>
      <c r="AC1" s="69"/>
      <c r="AD1" s="69"/>
      <c r="AE1" s="69"/>
      <c r="AF1" s="69"/>
      <c r="AG1" s="69"/>
    </row>
    <row r="2" spans="1:64" ht="16.5">
      <c r="A2" s="2"/>
      <c r="AJ2" s="3"/>
      <c r="AK2" s="4"/>
      <c r="AQ2" s="101"/>
      <c r="AR2" s="101"/>
      <c r="AS2" s="101"/>
      <c r="AT2" s="101"/>
      <c r="AU2" s="101"/>
      <c r="AV2" s="101"/>
      <c r="AW2" s="101"/>
      <c r="AX2" s="101"/>
      <c r="AY2" s="101"/>
      <c r="AZ2" s="101"/>
      <c r="BA2" s="101"/>
      <c r="BB2" s="101"/>
      <c r="BC2" s="101"/>
      <c r="BD2" s="101"/>
      <c r="BE2" s="101"/>
      <c r="BF2" s="101"/>
      <c r="BG2" s="101"/>
      <c r="BH2" s="101"/>
      <c r="BI2" s="101"/>
      <c r="BJ2" s="101"/>
      <c r="BK2" s="101"/>
      <c r="BL2" s="101"/>
    </row>
    <row r="3" spans="1:30" ht="16.5">
      <c r="A3" s="3" t="s">
        <v>1</v>
      </c>
      <c r="B3" s="4" t="s">
        <v>2</v>
      </c>
      <c r="G3" s="1" t="s">
        <v>3</v>
      </c>
      <c r="H3" s="102">
        <f>'【令和3年版便覧適用】J-スリット_条件シート'!H3</f>
        <v>0</v>
      </c>
      <c r="I3" s="102"/>
      <c r="J3" s="102"/>
      <c r="K3" s="102"/>
      <c r="L3" s="102"/>
      <c r="M3" s="102"/>
      <c r="N3" s="102"/>
      <c r="O3" s="102"/>
      <c r="P3" s="102"/>
      <c r="Q3" s="102"/>
      <c r="R3" s="102"/>
      <c r="S3" s="102"/>
      <c r="T3" s="102"/>
      <c r="U3" s="102"/>
      <c r="V3" s="102"/>
      <c r="W3" s="102"/>
      <c r="X3" s="102"/>
      <c r="Y3" s="102"/>
      <c r="Z3" s="102"/>
      <c r="AA3" s="102"/>
      <c r="AB3" s="102"/>
      <c r="AC3" s="102"/>
      <c r="AD3" s="1" t="s">
        <v>4</v>
      </c>
    </row>
    <row r="4" spans="1:41" ht="16.5">
      <c r="A4" s="3" t="s">
        <v>1</v>
      </c>
      <c r="B4" s="4" t="s">
        <v>109</v>
      </c>
      <c r="G4" s="1" t="s">
        <v>3</v>
      </c>
      <c r="H4" s="102">
        <f>'【令和3年版便覧適用】J-スリット_条件シート'!H4</f>
        <v>0</v>
      </c>
      <c r="I4" s="102"/>
      <c r="J4" s="102"/>
      <c r="K4" s="102"/>
      <c r="L4" s="102"/>
      <c r="M4" s="102"/>
      <c r="N4" s="102"/>
      <c r="O4" s="102"/>
      <c r="P4" s="102"/>
      <c r="Q4" s="102"/>
      <c r="R4" s="102"/>
      <c r="S4" s="102"/>
      <c r="T4" s="102"/>
      <c r="U4" s="102"/>
      <c r="V4" s="102"/>
      <c r="W4" s="102"/>
      <c r="X4" s="102"/>
      <c r="Y4" s="102"/>
      <c r="Z4" s="102"/>
      <c r="AA4" s="102"/>
      <c r="AB4" s="102"/>
      <c r="AC4" s="102"/>
      <c r="AD4" s="1" t="s">
        <v>4</v>
      </c>
      <c r="AO4" s="5"/>
    </row>
    <row r="5" spans="1:34" ht="16.5">
      <c r="A5" s="2"/>
      <c r="Q5" s="3" t="s">
        <v>1</v>
      </c>
      <c r="R5" s="5" t="s">
        <v>125</v>
      </c>
      <c r="S5" s="5"/>
      <c r="T5" s="5"/>
      <c r="U5" s="5"/>
      <c r="V5" s="5"/>
      <c r="W5" s="103">
        <f>'【令和3年版便覧適用】J-スリット_条件シート'!H5</f>
        <v>0</v>
      </c>
      <c r="X5" s="103"/>
      <c r="Y5" s="103"/>
      <c r="Z5" s="103"/>
      <c r="AA5" s="103"/>
      <c r="AB5" s="103"/>
      <c r="AC5" s="103"/>
      <c r="AD5" s="103"/>
      <c r="AE5" s="103"/>
      <c r="AF5" s="103"/>
      <c r="AG5" s="103"/>
      <c r="AH5" s="35" t="s">
        <v>4</v>
      </c>
    </row>
    <row r="6" spans="1:3" ht="16.5">
      <c r="A6" s="6" t="s">
        <v>8</v>
      </c>
      <c r="B6" s="7" t="s">
        <v>9</v>
      </c>
      <c r="C6" s="8"/>
    </row>
    <row r="7" spans="1:20" ht="16.5">
      <c r="A7" s="2" t="s">
        <v>10</v>
      </c>
      <c r="B7" s="4" t="s">
        <v>11</v>
      </c>
      <c r="C7" s="4"/>
      <c r="G7" s="44"/>
      <c r="H7" s="92" t="s">
        <v>126</v>
      </c>
      <c r="I7" s="92"/>
      <c r="J7" s="92"/>
      <c r="L7" s="44"/>
      <c r="M7" s="92" t="s">
        <v>127</v>
      </c>
      <c r="N7" s="92"/>
      <c r="O7" s="92"/>
      <c r="P7" s="92"/>
      <c r="Q7" s="44"/>
      <c r="R7" s="92" t="s">
        <v>128</v>
      </c>
      <c r="S7" s="92"/>
      <c r="T7" s="92"/>
    </row>
    <row r="8" spans="1:20" ht="16.5">
      <c r="A8" s="2" t="s">
        <v>10</v>
      </c>
      <c r="B8" s="4" t="s">
        <v>13</v>
      </c>
      <c r="C8" s="4"/>
      <c r="G8" s="44"/>
      <c r="H8" s="99">
        <v>1</v>
      </c>
      <c r="I8" s="100"/>
      <c r="J8" s="100"/>
      <c r="L8" s="44"/>
      <c r="M8" s="22" t="s">
        <v>129</v>
      </c>
      <c r="N8" s="22"/>
      <c r="O8" s="22"/>
      <c r="P8" s="22"/>
      <c r="R8" s="22"/>
      <c r="S8" s="22"/>
      <c r="T8" s="22"/>
    </row>
    <row r="9" spans="1:17" ht="16.5">
      <c r="A9" s="2" t="s">
        <v>10</v>
      </c>
      <c r="B9" s="4" t="s">
        <v>16</v>
      </c>
      <c r="G9" s="96">
        <f>'【令和3年版便覧適用】J-スリット_条件シート'!G9</f>
        <v>0</v>
      </c>
      <c r="H9" s="97"/>
      <c r="I9" s="5" t="s">
        <v>17</v>
      </c>
      <c r="Q9" s="4"/>
    </row>
    <row r="10" spans="1:9" ht="16.5">
      <c r="A10" s="2" t="s">
        <v>10</v>
      </c>
      <c r="B10" s="4" t="s">
        <v>18</v>
      </c>
      <c r="G10" s="96">
        <f>'【令和3年版便覧適用】J-スリット_条件シート'!G10</f>
        <v>0</v>
      </c>
      <c r="H10" s="97"/>
      <c r="I10" s="4" t="s">
        <v>19</v>
      </c>
    </row>
    <row r="11" spans="1:17" ht="16.5">
      <c r="A11" s="2"/>
      <c r="B11" s="4"/>
      <c r="I11" s="4"/>
      <c r="N11" s="4"/>
      <c r="O11" s="4"/>
      <c r="Q11" s="4"/>
    </row>
    <row r="12" spans="1:19" ht="16.5">
      <c r="A12" s="9" t="s">
        <v>8</v>
      </c>
      <c r="B12" s="7" t="s">
        <v>20</v>
      </c>
      <c r="C12" s="7"/>
      <c r="D12" s="4"/>
      <c r="E12" s="4"/>
      <c r="F12" s="4"/>
      <c r="G12" s="4"/>
      <c r="H12" s="4"/>
      <c r="I12" s="4"/>
      <c r="J12" s="4"/>
      <c r="K12" s="4"/>
      <c r="L12" s="4"/>
      <c r="M12" s="4"/>
      <c r="N12" s="4"/>
      <c r="R12" s="9" t="s">
        <v>8</v>
      </c>
      <c r="S12" s="7" t="s">
        <v>21</v>
      </c>
    </row>
    <row r="13" spans="1:32" ht="16.5">
      <c r="A13" s="10" t="s">
        <v>10</v>
      </c>
      <c r="B13" s="4" t="s">
        <v>110</v>
      </c>
      <c r="C13" s="4"/>
      <c r="D13" s="4"/>
      <c r="E13" s="4"/>
      <c r="F13" s="4"/>
      <c r="G13" s="4"/>
      <c r="H13" s="4"/>
      <c r="I13" s="4"/>
      <c r="J13" s="4"/>
      <c r="K13" s="4"/>
      <c r="L13" s="4"/>
      <c r="M13" s="4"/>
      <c r="O13" s="88">
        <f>'【令和3年版便覧適用】J-スリット_条件シート'!O13</f>
        <v>0</v>
      </c>
      <c r="P13" s="89"/>
      <c r="Q13" s="5" t="s">
        <v>23</v>
      </c>
      <c r="S13" s="10" t="s">
        <v>10</v>
      </c>
      <c r="T13" s="4" t="s">
        <v>24</v>
      </c>
      <c r="U13" s="4"/>
      <c r="V13" s="4"/>
      <c r="W13" s="4"/>
      <c r="X13" s="4"/>
      <c r="Y13" s="4"/>
      <c r="Z13" s="88">
        <f>'【令和3年版便覧適用】J-スリット_条件シート'!Z13</f>
        <v>0</v>
      </c>
      <c r="AA13" s="98"/>
      <c r="AB13" s="98"/>
      <c r="AC13" s="98"/>
      <c r="AD13" s="89"/>
      <c r="AE13"/>
      <c r="AF13"/>
    </row>
    <row r="14" spans="1:37" ht="12.75" customHeight="1">
      <c r="A14" s="10" t="s">
        <v>10</v>
      </c>
      <c r="B14" s="4" t="s">
        <v>111</v>
      </c>
      <c r="C14" s="4"/>
      <c r="D14" s="4"/>
      <c r="E14" s="4"/>
      <c r="F14" s="4"/>
      <c r="G14" s="4"/>
      <c r="H14" s="4"/>
      <c r="I14" s="4"/>
      <c r="J14" s="4"/>
      <c r="K14" s="4"/>
      <c r="L14" s="4"/>
      <c r="M14" s="4"/>
      <c r="O14" s="88">
        <f>'【令和3年版便覧適用】J-スリット_条件シート'!O14</f>
        <v>0</v>
      </c>
      <c r="P14" s="89"/>
      <c r="Q14" s="5" t="s">
        <v>23</v>
      </c>
      <c r="U14" s="12" t="s">
        <v>27</v>
      </c>
      <c r="V14" s="12" t="s">
        <v>28</v>
      </c>
      <c r="W14" s="5"/>
      <c r="X14" s="5"/>
      <c r="Y14" s="5"/>
      <c r="Z14" s="5"/>
      <c r="AA14" s="5"/>
      <c r="AB14" s="5"/>
      <c r="AC14" s="5"/>
      <c r="AD14" s="5"/>
      <c r="AE14" s="5"/>
      <c r="AF14" s="5"/>
      <c r="AG14" s="12" t="s">
        <v>29</v>
      </c>
      <c r="AK14" s="27" t="s">
        <v>30</v>
      </c>
    </row>
    <row r="15" spans="1:37" ht="12.75" customHeight="1">
      <c r="A15" s="10" t="s">
        <v>10</v>
      </c>
      <c r="B15" s="4" t="s">
        <v>32</v>
      </c>
      <c r="C15" s="4"/>
      <c r="D15" s="4"/>
      <c r="E15" s="4"/>
      <c r="F15" s="4"/>
      <c r="G15" s="4"/>
      <c r="H15" s="4"/>
      <c r="I15" s="4"/>
      <c r="J15" s="4"/>
      <c r="K15" s="4"/>
      <c r="L15" s="4"/>
      <c r="M15" s="4"/>
      <c r="O15" s="88">
        <f>'【令和3年版便覧適用】J-スリット_条件シート'!O15</f>
        <v>0</v>
      </c>
      <c r="P15" s="89"/>
      <c r="Q15" s="5" t="s">
        <v>23</v>
      </c>
      <c r="S15" s="10" t="s">
        <v>10</v>
      </c>
      <c r="T15" s="4" t="s">
        <v>33</v>
      </c>
      <c r="U15" s="4"/>
      <c r="V15" s="4"/>
      <c r="W15" s="4"/>
      <c r="X15" s="4"/>
      <c r="Y15" s="4"/>
      <c r="Z15" s="84">
        <f>'【令和3年版便覧適用】J-スリット_条件シート'!Z15</f>
        <v>0</v>
      </c>
      <c r="AA15" s="90"/>
      <c r="AB15" s="90"/>
      <c r="AC15" s="90"/>
      <c r="AD15" s="85"/>
      <c r="AE15" s="5" t="s">
        <v>34</v>
      </c>
      <c r="AF15" s="4"/>
      <c r="AG15" s="4"/>
      <c r="AK15" s="27" t="s">
        <v>35</v>
      </c>
    </row>
    <row r="16" spans="1:37" ht="12.75" customHeight="1">
      <c r="A16" s="10" t="s">
        <v>10</v>
      </c>
      <c r="B16" s="4" t="s">
        <v>37</v>
      </c>
      <c r="C16" s="4"/>
      <c r="D16" s="4"/>
      <c r="E16" s="4"/>
      <c r="F16" s="4"/>
      <c r="G16" s="4"/>
      <c r="H16" s="4"/>
      <c r="I16" s="4"/>
      <c r="J16" s="4"/>
      <c r="K16" s="4"/>
      <c r="L16" s="4"/>
      <c r="M16" s="4"/>
      <c r="O16" s="36" t="s">
        <v>38</v>
      </c>
      <c r="P16" s="37">
        <f>'【令和3年版便覧適用】J-スリット_条件シート'!P16</f>
        <v>0</v>
      </c>
      <c r="Q16" s="5"/>
      <c r="T16" s="64" t="s">
        <v>27</v>
      </c>
      <c r="U16" s="65" t="s">
        <v>39</v>
      </c>
      <c r="V16" s="65"/>
      <c r="W16" s="65"/>
      <c r="X16" s="65"/>
      <c r="Y16" s="65"/>
      <c r="Z16" s="65"/>
      <c r="AA16" s="65"/>
      <c r="AB16" s="65"/>
      <c r="AC16" s="65"/>
      <c r="AD16" s="65"/>
      <c r="AE16" s="65"/>
      <c r="AF16" s="65"/>
      <c r="AG16" s="64" t="s">
        <v>29</v>
      </c>
      <c r="AK16" s="27" t="s">
        <v>40</v>
      </c>
    </row>
    <row r="17" spans="1:37" ht="14.25" customHeight="1">
      <c r="A17" s="10" t="s">
        <v>10</v>
      </c>
      <c r="B17" s="4" t="s">
        <v>41</v>
      </c>
      <c r="C17" s="4"/>
      <c r="D17" s="4"/>
      <c r="E17" s="4"/>
      <c r="F17" s="4"/>
      <c r="G17" s="4"/>
      <c r="H17" s="4"/>
      <c r="I17" s="4"/>
      <c r="J17" s="4"/>
      <c r="K17" s="4"/>
      <c r="L17" s="4"/>
      <c r="M17" s="4"/>
      <c r="O17" s="88">
        <f>'【令和3年版便覧適用】J-スリット_条件シート'!O17</f>
        <v>0</v>
      </c>
      <c r="P17" s="89"/>
      <c r="Q17" s="5" t="s">
        <v>23</v>
      </c>
      <c r="T17" s="64"/>
      <c r="U17" s="65"/>
      <c r="V17" s="65"/>
      <c r="W17" s="65"/>
      <c r="X17" s="65"/>
      <c r="Y17" s="65"/>
      <c r="Z17" s="65"/>
      <c r="AA17" s="65"/>
      <c r="AB17" s="65"/>
      <c r="AC17" s="65"/>
      <c r="AD17" s="65"/>
      <c r="AE17" s="65"/>
      <c r="AF17" s="65"/>
      <c r="AG17" s="64"/>
      <c r="AK17" s="27" t="s">
        <v>42</v>
      </c>
    </row>
    <row r="18" spans="1:37" ht="14.25" customHeight="1">
      <c r="A18" s="10" t="s">
        <v>10</v>
      </c>
      <c r="B18" s="4" t="s">
        <v>43</v>
      </c>
      <c r="C18" s="4"/>
      <c r="D18" s="4"/>
      <c r="E18" s="4"/>
      <c r="F18" s="4"/>
      <c r="G18" s="4"/>
      <c r="H18" s="4"/>
      <c r="I18" s="4"/>
      <c r="J18" s="4"/>
      <c r="K18" s="4"/>
      <c r="L18" s="4"/>
      <c r="M18" s="4"/>
      <c r="O18" s="15" t="s">
        <v>44</v>
      </c>
      <c r="P18" s="38">
        <f>'【令和3年版便覧適用】J-スリット_条件シート'!P18</f>
        <v>0</v>
      </c>
      <c r="S18" s="10" t="s">
        <v>10</v>
      </c>
      <c r="T18" s="16" t="s">
        <v>45</v>
      </c>
      <c r="U18" s="4"/>
      <c r="Z18" s="84">
        <f>'【令和3年版便覧適用】J-スリット_条件シート'!Z18</f>
        <v>0</v>
      </c>
      <c r="AA18" s="85"/>
      <c r="AB18"/>
      <c r="AC18"/>
      <c r="AD18"/>
      <c r="AK18" s="27" t="s">
        <v>46</v>
      </c>
    </row>
    <row r="19" spans="1:37" ht="12.75" customHeight="1">
      <c r="A19" s="10" t="s">
        <v>10</v>
      </c>
      <c r="B19" s="4" t="s">
        <v>47</v>
      </c>
      <c r="C19" s="4"/>
      <c r="D19" s="4"/>
      <c r="E19" s="4"/>
      <c r="F19" s="4"/>
      <c r="G19" s="4"/>
      <c r="H19" s="4"/>
      <c r="I19" s="4"/>
      <c r="J19" s="4"/>
      <c r="K19" s="4"/>
      <c r="L19" s="4"/>
      <c r="M19" s="4"/>
      <c r="O19" s="36" t="s">
        <v>38</v>
      </c>
      <c r="P19" s="38">
        <f>'【令和3年版便覧適用】J-スリット_条件シート'!P19</f>
        <v>0</v>
      </c>
      <c r="T19" s="64" t="s">
        <v>27</v>
      </c>
      <c r="U19" s="65" t="s">
        <v>48</v>
      </c>
      <c r="V19" s="65"/>
      <c r="W19" s="65"/>
      <c r="X19" s="65"/>
      <c r="Y19" s="65"/>
      <c r="Z19" s="65"/>
      <c r="AA19" s="65"/>
      <c r="AB19" s="65"/>
      <c r="AC19" s="65"/>
      <c r="AD19" s="65"/>
      <c r="AE19" s="65"/>
      <c r="AF19" s="65"/>
      <c r="AG19" s="64" t="s">
        <v>29</v>
      </c>
      <c r="AK19" s="27" t="s">
        <v>49</v>
      </c>
    </row>
    <row r="20" spans="1:33" ht="13.5" customHeight="1">
      <c r="A20" s="10" t="s">
        <v>10</v>
      </c>
      <c r="B20" s="4" t="s">
        <v>50</v>
      </c>
      <c r="C20" s="4"/>
      <c r="D20" s="4"/>
      <c r="E20" s="4"/>
      <c r="F20" s="4"/>
      <c r="G20" s="4"/>
      <c r="H20" s="4"/>
      <c r="I20" s="4"/>
      <c r="J20" s="4"/>
      <c r="K20" s="4"/>
      <c r="L20" s="4"/>
      <c r="M20" s="4"/>
      <c r="O20" s="36" t="s">
        <v>38</v>
      </c>
      <c r="P20" s="38">
        <f>'【令和3年版便覧適用】J-スリット_条件シート'!P20</f>
        <v>0</v>
      </c>
      <c r="T20" s="64"/>
      <c r="U20" s="65"/>
      <c r="V20" s="65"/>
      <c r="W20" s="65"/>
      <c r="X20" s="65"/>
      <c r="Y20" s="65"/>
      <c r="Z20" s="65"/>
      <c r="AA20" s="65"/>
      <c r="AB20" s="65"/>
      <c r="AC20" s="65"/>
      <c r="AD20" s="65"/>
      <c r="AE20" s="65"/>
      <c r="AF20" s="65"/>
      <c r="AG20" s="64"/>
    </row>
    <row r="21" spans="1:32" ht="16.5">
      <c r="A21" s="10" t="s">
        <v>10</v>
      </c>
      <c r="B21" s="4" t="s">
        <v>52</v>
      </c>
      <c r="C21" s="4"/>
      <c r="D21" s="4"/>
      <c r="E21" s="4"/>
      <c r="F21" s="4"/>
      <c r="G21" s="4"/>
      <c r="H21" s="4"/>
      <c r="I21" s="4"/>
      <c r="J21" s="4"/>
      <c r="K21" s="4"/>
      <c r="L21" s="4"/>
      <c r="M21" s="4"/>
      <c r="O21" s="36" t="s">
        <v>38</v>
      </c>
      <c r="P21" s="38">
        <f>'【令和3年版便覧適用】J-スリット_条件シート'!P21</f>
        <v>0</v>
      </c>
      <c r="S21" s="10" t="s">
        <v>10</v>
      </c>
      <c r="T21" s="17" t="s">
        <v>53</v>
      </c>
      <c r="AD21" s="84">
        <f>'【令和3年版便覧適用】J-スリット_条件シート'!AD21</f>
        <v>0</v>
      </c>
      <c r="AE21" s="85"/>
      <c r="AF21" s="5" t="s">
        <v>34</v>
      </c>
    </row>
    <row r="22" ht="16.5">
      <c r="A22" s="2"/>
    </row>
    <row r="23" spans="1:41" ht="16.5">
      <c r="A23" s="9" t="s">
        <v>8</v>
      </c>
      <c r="B23" s="7" t="s">
        <v>61</v>
      </c>
      <c r="C23" s="7"/>
      <c r="D23" s="8"/>
      <c r="R23" s="9" t="s">
        <v>8</v>
      </c>
      <c r="S23" s="7" t="s">
        <v>57</v>
      </c>
      <c r="T23" s="7"/>
      <c r="U23" s="4"/>
      <c r="X23" s="4"/>
      <c r="Y23" s="4"/>
      <c r="Z23" s="4"/>
      <c r="AA23" s="4"/>
      <c r="AB23" s="4"/>
      <c r="AC23" s="4"/>
      <c r="AD23" s="4"/>
      <c r="AE23" s="4"/>
      <c r="AM23" s="39" t="s">
        <v>130</v>
      </c>
      <c r="AN23" s="39"/>
      <c r="AO23" s="39"/>
    </row>
    <row r="24" spans="1:41" ht="16.5">
      <c r="A24" s="10" t="s">
        <v>10</v>
      </c>
      <c r="B24" s="1" t="s">
        <v>64</v>
      </c>
      <c r="M24" s="44"/>
      <c r="N24" s="91" t="s">
        <v>131</v>
      </c>
      <c r="O24" s="92"/>
      <c r="P24" s="92"/>
      <c r="T24" s="10" t="s">
        <v>10</v>
      </c>
      <c r="U24" s="4" t="s">
        <v>58</v>
      </c>
      <c r="V24" s="4"/>
      <c r="W24" s="4"/>
      <c r="X24" s="4"/>
      <c r="Y24" s="4" t="s">
        <v>59</v>
      </c>
      <c r="Z24" s="4"/>
      <c r="AA24" s="4"/>
      <c r="AB24" s="4"/>
      <c r="AC24" s="4"/>
      <c r="AD24" s="84">
        <f>'【令和3年版便覧適用】J-スリット_条件シート'!AD24</f>
        <v>0</v>
      </c>
      <c r="AE24" s="85"/>
      <c r="AF24" s="5" t="s">
        <v>60</v>
      </c>
      <c r="AK24"/>
      <c r="AM24" s="40" t="s">
        <v>132</v>
      </c>
      <c r="AN24" s="40" t="s">
        <v>133</v>
      </c>
      <c r="AO24" s="40" t="s">
        <v>134</v>
      </c>
    </row>
    <row r="25" spans="2:51" ht="16.5">
      <c r="B25" s="5" t="s">
        <v>135</v>
      </c>
      <c r="M25" s="44"/>
      <c r="N25" s="91" t="s">
        <v>136</v>
      </c>
      <c r="O25" s="92"/>
      <c r="P25" s="92"/>
      <c r="T25" s="10" t="s">
        <v>10</v>
      </c>
      <c r="U25" s="4" t="s">
        <v>62</v>
      </c>
      <c r="V25" s="4"/>
      <c r="W25" s="4"/>
      <c r="X25" s="4"/>
      <c r="Y25" s="4"/>
      <c r="Z25" s="4"/>
      <c r="AA25" s="4"/>
      <c r="AB25" s="4"/>
      <c r="AC25" s="4"/>
      <c r="AD25" s="84">
        <f>'【令和3年版便覧適用】J-スリット_条件シート'!AD25</f>
        <v>0</v>
      </c>
      <c r="AE25" s="85"/>
      <c r="AF25" s="5" t="s">
        <v>63</v>
      </c>
      <c r="AK25" s="4"/>
      <c r="AM25" s="40" t="s">
        <v>137</v>
      </c>
      <c r="AN25" s="40" t="s">
        <v>138</v>
      </c>
      <c r="AO25" s="40" t="s">
        <v>139</v>
      </c>
      <c r="AP25" s="75"/>
      <c r="AQ25" s="75"/>
      <c r="AY25" s="5"/>
    </row>
    <row r="26" spans="13:41" ht="16.5">
      <c r="M26" s="44"/>
      <c r="N26" s="91" t="s">
        <v>137</v>
      </c>
      <c r="O26" s="92"/>
      <c r="P26" s="92"/>
      <c r="T26" s="10" t="s">
        <v>10</v>
      </c>
      <c r="U26" s="4" t="s">
        <v>65</v>
      </c>
      <c r="V26" s="4"/>
      <c r="W26" s="4"/>
      <c r="X26" s="4"/>
      <c r="Y26" s="4"/>
      <c r="Z26" s="4"/>
      <c r="AA26" s="4"/>
      <c r="AB26" s="4"/>
      <c r="AC26" s="4"/>
      <c r="AD26" s="84">
        <f>'【令和3年版便覧適用】J-スリット_条件シート'!AD26</f>
        <v>0</v>
      </c>
      <c r="AE26" s="85"/>
      <c r="AM26" s="40" t="s">
        <v>136</v>
      </c>
      <c r="AN26" s="40" t="s">
        <v>140</v>
      </c>
      <c r="AO26" s="40" t="s">
        <v>139</v>
      </c>
    </row>
    <row r="27" spans="1:41" ht="16.5">
      <c r="A27" s="10" t="s">
        <v>10</v>
      </c>
      <c r="B27" s="4" t="s">
        <v>66</v>
      </c>
      <c r="C27" s="4"/>
      <c r="D27" s="4"/>
      <c r="E27" s="4"/>
      <c r="F27" s="4"/>
      <c r="G27" s="25"/>
      <c r="M27" s="41"/>
      <c r="N27" s="93">
        <f>'【令和3年版便覧適用】J-スリット_条件シート'!N27</f>
        <v>0</v>
      </c>
      <c r="O27" s="93"/>
      <c r="P27" s="23" t="s">
        <v>23</v>
      </c>
      <c r="T27" s="10" t="s">
        <v>10</v>
      </c>
      <c r="U27" s="4" t="s">
        <v>67</v>
      </c>
      <c r="V27" s="4"/>
      <c r="W27" s="4"/>
      <c r="X27" s="4"/>
      <c r="Y27" s="4"/>
      <c r="Z27" s="4"/>
      <c r="AA27" s="4"/>
      <c r="AB27" s="4"/>
      <c r="AC27" s="4"/>
      <c r="AD27" s="84">
        <f>'【令和3年版便覧適用】J-スリット_条件シート'!AD27</f>
        <v>0</v>
      </c>
      <c r="AE27" s="85"/>
      <c r="AF27" s="5" t="s">
        <v>60</v>
      </c>
      <c r="AM27" s="40" t="s">
        <v>141</v>
      </c>
      <c r="AN27" s="40" t="s">
        <v>142</v>
      </c>
      <c r="AO27" s="40" t="s">
        <v>143</v>
      </c>
    </row>
    <row r="28" spans="1:21" ht="16.5">
      <c r="A28" s="10" t="s">
        <v>10</v>
      </c>
      <c r="B28" s="4" t="s">
        <v>68</v>
      </c>
      <c r="C28" s="4"/>
      <c r="D28" s="4"/>
      <c r="E28" s="4"/>
      <c r="F28" s="4"/>
      <c r="H28" s="5"/>
      <c r="M28" s="42"/>
      <c r="N28" s="94">
        <f>'【令和3年版便覧適用】J-スリット_条件シート'!N28</f>
        <v>0</v>
      </c>
      <c r="O28" s="95"/>
      <c r="P28" s="5" t="s">
        <v>23</v>
      </c>
      <c r="U28" s="5" t="s">
        <v>69</v>
      </c>
    </row>
    <row r="29" spans="1:42" ht="16.5">
      <c r="A29" s="10" t="s">
        <v>10</v>
      </c>
      <c r="B29" s="4" t="s">
        <v>70</v>
      </c>
      <c r="C29" s="4"/>
      <c r="D29" s="4"/>
      <c r="E29" s="4"/>
      <c r="F29" s="4"/>
      <c r="G29" s="25"/>
      <c r="H29" s="5"/>
      <c r="M29" s="42"/>
      <c r="N29" s="84">
        <f>'【令和3年版便覧適用】J-スリット_条件シート'!N29</f>
        <v>0</v>
      </c>
      <c r="O29" s="85"/>
      <c r="P29" s="5" t="s">
        <v>23</v>
      </c>
      <c r="T29" s="10" t="s">
        <v>10</v>
      </c>
      <c r="U29" s="4" t="s">
        <v>71</v>
      </c>
      <c r="V29" s="4"/>
      <c r="W29" s="4"/>
      <c r="X29" s="4"/>
      <c r="Y29" s="4"/>
      <c r="Z29" s="4"/>
      <c r="AA29" s="4"/>
      <c r="AB29" s="4"/>
      <c r="AC29" s="4"/>
      <c r="AD29" s="84">
        <f>'【令和3年版便覧適用】J-スリット_条件シート'!AD29</f>
        <v>0</v>
      </c>
      <c r="AE29" s="85"/>
      <c r="AF29" s="5" t="s">
        <v>60</v>
      </c>
      <c r="AM29" s="39" t="s">
        <v>144</v>
      </c>
      <c r="AN29" s="39"/>
      <c r="AO29" s="39"/>
      <c r="AP29" s="39"/>
    </row>
    <row r="30" spans="1:42" ht="16.5">
      <c r="A30" s="10" t="s">
        <v>10</v>
      </c>
      <c r="B30" s="4" t="s">
        <v>72</v>
      </c>
      <c r="C30" s="4"/>
      <c r="M30" s="84">
        <f>'【令和3年版便覧適用】J-スリット_条件シート'!M30</f>
        <v>0</v>
      </c>
      <c r="N30" s="90"/>
      <c r="O30" s="85"/>
      <c r="P30" s="5" t="s">
        <v>73</v>
      </c>
      <c r="Q30"/>
      <c r="R30" s="9" t="s">
        <v>8</v>
      </c>
      <c r="S30" s="7" t="s">
        <v>74</v>
      </c>
      <c r="T30" s="7"/>
      <c r="U30" s="4"/>
      <c r="AM30" s="40" t="s">
        <v>132</v>
      </c>
      <c r="AN30" s="40" t="s">
        <v>133</v>
      </c>
      <c r="AO30" s="40" t="s">
        <v>145</v>
      </c>
      <c r="AP30" s="40" t="s">
        <v>146</v>
      </c>
    </row>
    <row r="31" spans="1:42" ht="16.5">
      <c r="A31" s="10" t="s">
        <v>10</v>
      </c>
      <c r="B31" s="4" t="s">
        <v>75</v>
      </c>
      <c r="C31" s="4"/>
      <c r="M31" s="42"/>
      <c r="N31" s="84">
        <f>'【令和3年版便覧適用】J-スリット_条件シート'!N31</f>
        <v>0</v>
      </c>
      <c r="O31" s="85"/>
      <c r="P31" s="5" t="s">
        <v>23</v>
      </c>
      <c r="T31" s="10" t="s">
        <v>10</v>
      </c>
      <c r="U31" s="4" t="s">
        <v>76</v>
      </c>
      <c r="V31" s="4"/>
      <c r="AD31" s="84">
        <f>'【令和3年版便覧適用】J-スリット_条件シート'!AD31</f>
        <v>0</v>
      </c>
      <c r="AE31" s="85"/>
      <c r="AF31" s="5" t="s">
        <v>60</v>
      </c>
      <c r="AM31" s="40" t="s">
        <v>137</v>
      </c>
      <c r="AN31" s="40" t="s">
        <v>138</v>
      </c>
      <c r="AO31" s="40" t="s">
        <v>147</v>
      </c>
      <c r="AP31" s="40" t="s">
        <v>147</v>
      </c>
    </row>
    <row r="32" spans="1:256" ht="16.5">
      <c r="A32" s="10" t="s">
        <v>10</v>
      </c>
      <c r="B32" s="4" t="s">
        <v>77</v>
      </c>
      <c r="C32" s="4"/>
      <c r="M32" s="42"/>
      <c r="N32" s="84">
        <f>'【令和3年版便覧適用】J-スリット_条件シート'!N32</f>
        <v>0</v>
      </c>
      <c r="O32" s="85"/>
      <c r="P32" s="5" t="s">
        <v>60</v>
      </c>
      <c r="R32"/>
      <c r="S32"/>
      <c r="T32" s="10" t="s">
        <v>10</v>
      </c>
      <c r="U32" s="4" t="s">
        <v>78</v>
      </c>
      <c r="V32" s="4"/>
      <c r="AD32" s="84">
        <f>'【令和3年版便覧適用】J-スリット_条件シート'!AD32</f>
        <v>0</v>
      </c>
      <c r="AE32" s="85"/>
      <c r="AF32" s="5" t="s">
        <v>79</v>
      </c>
      <c r="AI32"/>
      <c r="AL32"/>
      <c r="AM32" s="40" t="s">
        <v>136</v>
      </c>
      <c r="AN32" s="40" t="s">
        <v>140</v>
      </c>
      <c r="AO32" s="40" t="s">
        <v>147</v>
      </c>
      <c r="AP32" s="40" t="s">
        <v>139</v>
      </c>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46" ht="16.5">
      <c r="A33" s="10" t="s">
        <v>10</v>
      </c>
      <c r="B33" s="4" t="s">
        <v>80</v>
      </c>
      <c r="F33" s="4"/>
      <c r="G33" s="4"/>
      <c r="H33" s="4"/>
      <c r="I33" s="4"/>
      <c r="J33" s="4"/>
      <c r="K33" s="4"/>
      <c r="L33" s="4"/>
      <c r="M33" s="21"/>
      <c r="N33" s="84">
        <f>'【令和3年版便覧適用】J-スリット_条件シート'!N33</f>
        <v>0</v>
      </c>
      <c r="O33" s="85"/>
      <c r="P33" s="5" t="s">
        <v>23</v>
      </c>
      <c r="T33" s="10" t="s">
        <v>10</v>
      </c>
      <c r="U33" s="4" t="s">
        <v>81</v>
      </c>
      <c r="V33" s="4"/>
      <c r="AD33" s="84">
        <f>'【令和3年版便覧適用】J-スリット_条件シート'!AD33</f>
        <v>0</v>
      </c>
      <c r="AE33" s="85"/>
      <c r="AF33" s="5" t="s">
        <v>79</v>
      </c>
      <c r="AM33" s="40" t="s">
        <v>141</v>
      </c>
      <c r="AN33" s="40" t="s">
        <v>142</v>
      </c>
      <c r="AO33" s="40" t="s">
        <v>139</v>
      </c>
      <c r="AP33" s="40" t="s">
        <v>139</v>
      </c>
      <c r="AQ33" s="4"/>
      <c r="AR33" s="4"/>
      <c r="AS33" s="4"/>
      <c r="AT33" s="4"/>
    </row>
    <row r="34" spans="1:44" ht="16.5">
      <c r="A34" s="10" t="s">
        <v>10</v>
      </c>
      <c r="B34" s="4" t="s">
        <v>82</v>
      </c>
      <c r="F34" s="4"/>
      <c r="G34" s="4"/>
      <c r="H34" s="4"/>
      <c r="I34" s="4"/>
      <c r="J34" s="4"/>
      <c r="K34" s="4"/>
      <c r="L34" s="4"/>
      <c r="M34" s="21"/>
      <c r="N34" s="84">
        <f>'【令和3年版便覧適用】J-スリット_条件シート'!N34</f>
        <v>0</v>
      </c>
      <c r="O34" s="85"/>
      <c r="P34" s="5" t="s">
        <v>23</v>
      </c>
      <c r="AL34" s="4"/>
      <c r="AM34" s="4"/>
      <c r="AN34" s="4"/>
      <c r="AO34" s="4"/>
      <c r="AP34" s="4"/>
      <c r="AQ34" s="4"/>
      <c r="AR34" s="4"/>
    </row>
    <row r="35" spans="1:44" ht="16.5">
      <c r="A35" s="10" t="s">
        <v>10</v>
      </c>
      <c r="B35" s="4" t="s">
        <v>83</v>
      </c>
      <c r="F35" s="4"/>
      <c r="G35" s="4"/>
      <c r="H35" s="4"/>
      <c r="I35" s="4"/>
      <c r="J35" s="4"/>
      <c r="K35" s="4"/>
      <c r="L35" s="4"/>
      <c r="M35" s="43"/>
      <c r="N35" s="84">
        <f>'【令和3年版便覧適用】J-スリット_条件シート'!N35</f>
        <v>0</v>
      </c>
      <c r="O35" s="85"/>
      <c r="P35" s="5" t="s">
        <v>84</v>
      </c>
      <c r="R35" s="9" t="s">
        <v>8</v>
      </c>
      <c r="S35" s="7" t="s">
        <v>85</v>
      </c>
      <c r="T35" s="16"/>
      <c r="U35" s="16"/>
      <c r="V35" s="16"/>
      <c r="W35" s="16"/>
      <c r="X35" s="16"/>
      <c r="Y35" s="16"/>
      <c r="Z35" s="16"/>
      <c r="AA35" s="16"/>
      <c r="AB35" s="16"/>
      <c r="AC35" s="16"/>
      <c r="AD35" s="16"/>
      <c r="AE35" s="16"/>
      <c r="AF35" s="16"/>
      <c r="AG35" s="16"/>
      <c r="AL35" s="4"/>
      <c r="AM35" s="4"/>
      <c r="AN35" s="4"/>
      <c r="AO35" s="4"/>
      <c r="AP35" s="4"/>
      <c r="AQ35" s="4"/>
      <c r="AR35" s="4"/>
    </row>
    <row r="36" spans="1:44" ht="16.5">
      <c r="A36" s="10" t="s">
        <v>10</v>
      </c>
      <c r="B36" s="4" t="s">
        <v>86</v>
      </c>
      <c r="F36" s="4"/>
      <c r="G36" s="4"/>
      <c r="H36" s="4"/>
      <c r="I36" s="4"/>
      <c r="J36" s="4"/>
      <c r="K36" s="4"/>
      <c r="L36" s="4"/>
      <c r="M36" s="43"/>
      <c r="N36" s="84">
        <f>'【令和3年版便覧適用】J-スリット_条件シート'!N36</f>
        <v>0</v>
      </c>
      <c r="O36" s="85"/>
      <c r="P36" s="5" t="s">
        <v>87</v>
      </c>
      <c r="R36" s="10" t="s">
        <v>10</v>
      </c>
      <c r="S36" s="4" t="s">
        <v>88</v>
      </c>
      <c r="T36" s="16"/>
      <c r="U36" s="16"/>
      <c r="V36" s="16"/>
      <c r="W36" s="16"/>
      <c r="X36" s="84">
        <f>'【令和3年版便覧適用】J-スリット_条件シート'!X36</f>
        <v>0</v>
      </c>
      <c r="Y36" s="85"/>
      <c r="Z36" s="5" t="s">
        <v>23</v>
      </c>
      <c r="AA36" s="16"/>
      <c r="AB36" s="16" t="s">
        <v>112</v>
      </c>
      <c r="AC36" s="16"/>
      <c r="AD36" s="16"/>
      <c r="AE36" s="84">
        <f>'【令和3年版便覧適用】J-スリット_条件シート'!AE36</f>
        <v>0</v>
      </c>
      <c r="AF36" s="85"/>
      <c r="AG36" s="5" t="s">
        <v>23</v>
      </c>
      <c r="AL36" s="66"/>
      <c r="AM36" s="66"/>
      <c r="AN36" s="26"/>
      <c r="AO36" s="8"/>
      <c r="AP36" s="4"/>
      <c r="AQ36" s="4"/>
      <c r="AR36" s="4"/>
    </row>
    <row r="37" spans="1:41" ht="16.5">
      <c r="A37" s="10" t="s">
        <v>10</v>
      </c>
      <c r="B37" s="4" t="s">
        <v>90</v>
      </c>
      <c r="C37" s="4"/>
      <c r="I37" s="4" t="s">
        <v>91</v>
      </c>
      <c r="M37" s="42"/>
      <c r="N37" s="84">
        <f>'【令和3年版便覧適用】J-スリット_条件シート'!N37</f>
        <v>0</v>
      </c>
      <c r="O37" s="85"/>
      <c r="P37" s="5" t="s">
        <v>60</v>
      </c>
      <c r="R37" s="10" t="s">
        <v>10</v>
      </c>
      <c r="S37" s="4" t="s">
        <v>92</v>
      </c>
      <c r="T37" s="16"/>
      <c r="U37" s="16"/>
      <c r="V37" s="16"/>
      <c r="W37" s="16"/>
      <c r="X37" s="84">
        <f>'【令和3年版便覧適用】J-スリット_条件シート'!X37</f>
        <v>0</v>
      </c>
      <c r="Y37" s="85"/>
      <c r="Z37" s="5" t="s">
        <v>23</v>
      </c>
      <c r="AA37" s="16"/>
      <c r="AB37" s="16"/>
      <c r="AC37" s="16"/>
      <c r="AD37" s="16"/>
      <c r="AE37" s="16"/>
      <c r="AF37" s="16"/>
      <c r="AG37" s="5"/>
      <c r="AL37" s="66"/>
      <c r="AM37" s="66"/>
      <c r="AN37" s="2"/>
      <c r="AO37" s="2"/>
    </row>
    <row r="38" spans="1:42" ht="16.5">
      <c r="A38" s="10" t="s">
        <v>10</v>
      </c>
      <c r="B38" s="4" t="s">
        <v>93</v>
      </c>
      <c r="C38" s="4"/>
      <c r="M38" s="42"/>
      <c r="N38" s="42"/>
      <c r="O38" s="42"/>
      <c r="R38" s="10" t="s">
        <v>10</v>
      </c>
      <c r="S38" s="4" t="s">
        <v>94</v>
      </c>
      <c r="T38" s="16"/>
      <c r="U38" s="16"/>
      <c r="V38" s="16"/>
      <c r="X38" s="16"/>
      <c r="Y38" s="16"/>
      <c r="Z38" s="16"/>
      <c r="AA38" s="16"/>
      <c r="AB38" s="16"/>
      <c r="AC38" s="18" t="s">
        <v>95</v>
      </c>
      <c r="AD38" s="16"/>
      <c r="AE38" s="84">
        <f>'【令和3年版便覧適用】J-スリット_条件シート'!AE38</f>
        <v>0</v>
      </c>
      <c r="AF38" s="85"/>
      <c r="AG38" s="4"/>
      <c r="AL38" s="2"/>
      <c r="AM38" s="2"/>
      <c r="AN38" s="2"/>
      <c r="AO38" s="2"/>
      <c r="AP38" s="2"/>
    </row>
    <row r="39" spans="2:42" ht="16.5">
      <c r="B39" s="4" t="s">
        <v>96</v>
      </c>
      <c r="M39" s="42"/>
      <c r="N39" s="88">
        <f>'【令和3年版便覧適用】J-スリット_条件シート'!N39</f>
        <v>0</v>
      </c>
      <c r="O39" s="89"/>
      <c r="P39" s="1" t="s">
        <v>97</v>
      </c>
      <c r="R39" s="10" t="s">
        <v>10</v>
      </c>
      <c r="S39" s="4" t="s">
        <v>98</v>
      </c>
      <c r="T39" s="16"/>
      <c r="U39" s="16"/>
      <c r="V39" s="16"/>
      <c r="X39" s="16"/>
      <c r="Y39" s="16"/>
      <c r="Z39" s="16"/>
      <c r="AA39" s="16"/>
      <c r="AB39" s="16"/>
      <c r="AC39" s="18" t="s">
        <v>95</v>
      </c>
      <c r="AD39" s="16"/>
      <c r="AE39" s="84">
        <f>'【令和3年版便覧適用】J-スリット_条件シート'!AE39</f>
        <v>0</v>
      </c>
      <c r="AF39" s="85"/>
      <c r="AG39" s="16"/>
      <c r="AL39" s="2"/>
      <c r="AM39" s="2"/>
      <c r="AN39" s="2"/>
      <c r="AO39" s="2"/>
      <c r="AP39" s="2"/>
    </row>
    <row r="40" spans="18:42" ht="16.5">
      <c r="R40" s="10" t="s">
        <v>10</v>
      </c>
      <c r="S40" s="4" t="s">
        <v>99</v>
      </c>
      <c r="T40" s="4"/>
      <c r="U40" s="4"/>
      <c r="V40" s="4"/>
      <c r="X40" s="4"/>
      <c r="Z40" s="45" t="s">
        <v>113</v>
      </c>
      <c r="AA40" s="4"/>
      <c r="AC40" s="45" t="s">
        <v>114</v>
      </c>
      <c r="AG40" s="16"/>
      <c r="AH40" s="4"/>
      <c r="AI40" s="4"/>
      <c r="AJ40" s="4"/>
      <c r="AL40" s="2"/>
      <c r="AM40" s="2"/>
      <c r="AN40" s="2"/>
      <c r="AO40" s="2"/>
      <c r="AP40" s="2"/>
    </row>
    <row r="41" spans="1:39" ht="16.5">
      <c r="A41" s="9" t="s">
        <v>8</v>
      </c>
      <c r="B41" s="7" t="s">
        <v>100</v>
      </c>
      <c r="C41" s="7"/>
      <c r="D41" s="8"/>
      <c r="E41" s="8"/>
      <c r="R41" s="10"/>
      <c r="T41" s="4"/>
      <c r="U41" s="4"/>
      <c r="V41" s="4"/>
      <c r="Y41" s="4"/>
      <c r="Z41" s="4"/>
      <c r="AA41" s="4"/>
      <c r="AB41" s="4"/>
      <c r="AC41" s="18" t="s">
        <v>95</v>
      </c>
      <c r="AD41" s="16"/>
      <c r="AE41" s="84">
        <f>'【令和3年版便覧適用】J-スリット_条件シート'!AE41</f>
        <v>0</v>
      </c>
      <c r="AF41" s="85"/>
      <c r="AM41"/>
    </row>
    <row r="42" spans="1:13" ht="16.5">
      <c r="A42" s="10" t="s">
        <v>10</v>
      </c>
      <c r="B42" s="4" t="s">
        <v>101</v>
      </c>
      <c r="K42" s="88">
        <f>'【令和3年版便覧適用】J-スリット_条件シート'!K42</f>
        <v>0</v>
      </c>
      <c r="L42" s="89"/>
      <c r="M42" s="5" t="s">
        <v>23</v>
      </c>
    </row>
    <row r="43" spans="1:49" ht="16.5">
      <c r="A43" s="10" t="s">
        <v>10</v>
      </c>
      <c r="B43" s="4" t="s">
        <v>103</v>
      </c>
      <c r="C43" s="4"/>
      <c r="D43" s="4"/>
      <c r="E43" s="4"/>
      <c r="F43" s="4"/>
      <c r="G43" s="4"/>
      <c r="H43" s="4"/>
      <c r="I43" s="4"/>
      <c r="J43" s="4"/>
      <c r="K43" s="88">
        <f>'【令和3年版便覧適用】J-スリット_条件シート'!K43</f>
        <v>0</v>
      </c>
      <c r="L43" s="89"/>
      <c r="M43" s="5" t="s">
        <v>23</v>
      </c>
      <c r="T43" s="2"/>
      <c r="AJ43" s="10"/>
      <c r="AK43" s="4"/>
      <c r="AL43" s="4"/>
      <c r="AM43" s="4"/>
      <c r="AN43" s="4"/>
      <c r="AO43" s="4"/>
      <c r="AQ43" s="4"/>
      <c r="AR43" s="4"/>
      <c r="AS43" s="4"/>
      <c r="AT43" s="4"/>
      <c r="AU43" s="4"/>
      <c r="AW43" s="12"/>
    </row>
    <row r="44" spans="1:56" ht="16.5">
      <c r="A44" s="10" t="s">
        <v>10</v>
      </c>
      <c r="B44" s="4" t="s">
        <v>104</v>
      </c>
      <c r="C44" s="4"/>
      <c r="D44" s="4"/>
      <c r="E44" s="4"/>
      <c r="F44" s="4"/>
      <c r="G44" s="4"/>
      <c r="H44" s="4"/>
      <c r="I44" s="4"/>
      <c r="J44" s="4"/>
      <c r="K44" s="88">
        <f>'【令和3年版便覧適用】J-スリット_条件シート'!K44</f>
        <v>0</v>
      </c>
      <c r="L44" s="89"/>
      <c r="M44" s="5" t="s">
        <v>23</v>
      </c>
      <c r="O44" s="16"/>
      <c r="P44" s="5"/>
      <c r="T44" s="2"/>
      <c r="AJ44" s="10"/>
      <c r="AK44" s="4"/>
      <c r="AL44" s="4"/>
      <c r="AM44"/>
      <c r="AN44" s="4"/>
      <c r="AO44" s="4"/>
      <c r="AP44" s="4"/>
      <c r="AQ44" s="4"/>
      <c r="AR44" s="4"/>
      <c r="AS44" s="4"/>
      <c r="AW44" s="76"/>
      <c r="AX44" s="76"/>
      <c r="AY44" s="5" t="s">
        <v>60</v>
      </c>
      <c r="BA44" s="4"/>
      <c r="BB44" s="4"/>
      <c r="BC44" s="4"/>
      <c r="BD44" s="4"/>
    </row>
    <row r="45" spans="1:56" ht="16.5">
      <c r="A45" s="10"/>
      <c r="B45" s="19"/>
      <c r="N45" s="16"/>
      <c r="T45" s="2"/>
      <c r="AJ45" s="4"/>
      <c r="AK45" s="5"/>
      <c r="AL45" s="4"/>
      <c r="AM45" s="4"/>
      <c r="AN45" s="4"/>
      <c r="AO45" s="4"/>
      <c r="AP45" s="4"/>
      <c r="AQ45" s="4"/>
      <c r="AR45" s="4"/>
      <c r="AS45" s="4"/>
      <c r="AT45" s="4"/>
      <c r="AU45" s="4"/>
      <c r="AZ45" s="4"/>
      <c r="BA45" s="4"/>
      <c r="BB45" s="4"/>
      <c r="BC45" s="4"/>
      <c r="BD45" s="4"/>
    </row>
    <row r="46" spans="1:56" ht="16.5">
      <c r="A46" s="9" t="s">
        <v>8</v>
      </c>
      <c r="B46" s="7" t="s">
        <v>105</v>
      </c>
      <c r="C46" s="7"/>
      <c r="D46" s="4"/>
      <c r="E46" s="4"/>
      <c r="F46" s="4"/>
      <c r="G46" s="4"/>
      <c r="H46" s="4"/>
      <c r="I46" s="4"/>
      <c r="J46" s="4"/>
      <c r="K46" s="4"/>
      <c r="L46" s="4"/>
      <c r="R46" s="16"/>
      <c r="U46" s="16"/>
      <c r="V46" s="16"/>
      <c r="W46" s="16"/>
      <c r="X46" s="16"/>
      <c r="Y46" s="16"/>
      <c r="Z46" s="16"/>
      <c r="AA46" s="16"/>
      <c r="AB46" s="16"/>
      <c r="AC46" s="16"/>
      <c r="AD46" s="16"/>
      <c r="AE46" s="16"/>
      <c r="AF46" s="16"/>
      <c r="AG46" s="16"/>
      <c r="AJ46" s="4"/>
      <c r="AK46" s="4"/>
      <c r="AL46" s="4"/>
      <c r="AM46" s="4"/>
      <c r="AN46" s="4"/>
      <c r="AO46" s="4"/>
      <c r="AP46" s="4"/>
      <c r="AQ46" s="4"/>
      <c r="AR46" s="4"/>
      <c r="AS46" s="4"/>
      <c r="AT46" s="4"/>
      <c r="AU46" s="4"/>
      <c r="AV46" s="4"/>
      <c r="AW46" s="4"/>
      <c r="AX46" s="4"/>
      <c r="AY46" s="4"/>
      <c r="AZ46" s="4"/>
      <c r="BA46" s="4"/>
      <c r="BB46" s="4"/>
      <c r="BC46" s="4"/>
      <c r="BD46" s="4"/>
    </row>
    <row r="47" spans="1:33" ht="16.5">
      <c r="A47" s="10" t="s">
        <v>10</v>
      </c>
      <c r="B47" s="5" t="s">
        <v>106</v>
      </c>
      <c r="C47" s="4"/>
      <c r="D47" s="4"/>
      <c r="E47" s="4"/>
      <c r="F47" s="4"/>
      <c r="H47" s="46" t="s">
        <v>115</v>
      </c>
      <c r="L47" s="46" t="s">
        <v>116</v>
      </c>
      <c r="R47" s="16"/>
      <c r="S47" s="16"/>
      <c r="T47" s="16"/>
      <c r="U47" s="16"/>
      <c r="V47" s="16"/>
      <c r="W47" s="16"/>
      <c r="X47" s="16"/>
      <c r="Y47" s="16"/>
      <c r="Z47" s="16"/>
      <c r="AA47" s="16"/>
      <c r="AB47" s="16"/>
      <c r="AC47" s="16"/>
      <c r="AD47" s="16"/>
      <c r="AE47" s="16"/>
      <c r="AF47" s="16"/>
      <c r="AG47" s="16"/>
    </row>
    <row r="48" spans="2:33" ht="16.5">
      <c r="B48" s="20" t="s">
        <v>27</v>
      </c>
      <c r="D48" s="47" t="s">
        <v>117</v>
      </c>
      <c r="F48" s="47" t="s">
        <v>118</v>
      </c>
      <c r="H48" s="47" t="s">
        <v>119</v>
      </c>
      <c r="I48" s="12" t="s">
        <v>29</v>
      </c>
      <c r="J48" s="12"/>
      <c r="K48" s="86"/>
      <c r="L48" s="87"/>
      <c r="M48" s="5" t="s">
        <v>120</v>
      </c>
      <c r="R48" s="16"/>
      <c r="S48" s="16"/>
      <c r="T48" s="16"/>
      <c r="U48" s="16"/>
      <c r="V48" s="16"/>
      <c r="W48" s="16"/>
      <c r="X48" s="16"/>
      <c r="Y48" s="16"/>
      <c r="Z48" s="16"/>
      <c r="AA48" s="16"/>
      <c r="AB48" s="16"/>
      <c r="AC48" s="16"/>
      <c r="AD48" s="16"/>
      <c r="AE48" s="16"/>
      <c r="AF48" s="16"/>
      <c r="AG48" s="16"/>
    </row>
    <row r="49" spans="1:33" ht="16.5">
      <c r="A49" s="10" t="s">
        <v>10</v>
      </c>
      <c r="B49" s="1" t="s">
        <v>121</v>
      </c>
      <c r="G49" s="45" t="s">
        <v>122</v>
      </c>
      <c r="L49" s="45" t="s">
        <v>51</v>
      </c>
      <c r="Q49" s="16"/>
      <c r="R49" s="16"/>
      <c r="S49" s="16"/>
      <c r="T49" s="16"/>
      <c r="U49" s="16"/>
      <c r="V49" s="16"/>
      <c r="W49" s="16"/>
      <c r="X49" s="16"/>
      <c r="Y49" s="16"/>
      <c r="Z49" s="16"/>
      <c r="AA49" s="16"/>
      <c r="AB49" s="16"/>
      <c r="AC49" s="16"/>
      <c r="AD49" s="16"/>
      <c r="AE49" s="16"/>
      <c r="AF49" s="16"/>
      <c r="AG49" s="16"/>
    </row>
    <row r="50" spans="1:33" ht="13.5" customHeight="1">
      <c r="A50" s="9" t="s">
        <v>8</v>
      </c>
      <c r="B50" s="7" t="s">
        <v>123</v>
      </c>
      <c r="C50" s="14"/>
      <c r="D50" s="14"/>
      <c r="E50" s="14"/>
      <c r="F50" s="14"/>
      <c r="G50" s="14"/>
      <c r="H50" s="14"/>
      <c r="I50" s="14"/>
      <c r="J50" s="14"/>
      <c r="K50" s="14"/>
      <c r="L50" s="14"/>
      <c r="M50" s="14"/>
      <c r="N50" s="14"/>
      <c r="O50" s="14"/>
      <c r="P50" s="14"/>
      <c r="Q50" s="14"/>
      <c r="R50" s="64"/>
      <c r="S50" s="16"/>
      <c r="T50" s="16"/>
      <c r="U50" s="16"/>
      <c r="V50" s="16"/>
      <c r="W50" s="16"/>
      <c r="X50" s="16"/>
      <c r="Y50" s="16"/>
      <c r="Z50" s="16"/>
      <c r="AA50" s="16"/>
      <c r="AB50" s="16"/>
      <c r="AC50" s="16"/>
      <c r="AD50" s="16"/>
      <c r="AE50" s="16"/>
      <c r="AF50" s="16"/>
      <c r="AG50" s="16"/>
    </row>
    <row r="51" spans="1:19" ht="19.5">
      <c r="A51" s="13"/>
      <c r="B51" s="14"/>
      <c r="C51" s="14"/>
      <c r="D51" s="14"/>
      <c r="E51" s="14"/>
      <c r="F51" s="14"/>
      <c r="G51" s="14"/>
      <c r="H51" s="14"/>
      <c r="I51" s="14"/>
      <c r="J51" s="14"/>
      <c r="K51" s="14"/>
      <c r="L51" s="14"/>
      <c r="M51" s="14"/>
      <c r="N51" s="14"/>
      <c r="O51" s="14"/>
      <c r="P51" s="14"/>
      <c r="Q51" s="14"/>
      <c r="R51" s="64"/>
      <c r="S51" s="16"/>
    </row>
    <row r="52" spans="17:19" ht="16.5">
      <c r="Q52" s="16"/>
      <c r="R52" s="16"/>
      <c r="S52" s="16"/>
    </row>
    <row r="53" spans="1:19" ht="19.5">
      <c r="A53" s="64"/>
      <c r="B53" s="14"/>
      <c r="C53" s="14"/>
      <c r="D53" s="14"/>
      <c r="E53" s="14"/>
      <c r="F53" s="14"/>
      <c r="G53" s="14"/>
      <c r="H53" s="14"/>
      <c r="I53" s="14"/>
      <c r="J53" s="14"/>
      <c r="K53" s="14"/>
      <c r="L53" s="14"/>
      <c r="M53" s="14"/>
      <c r="N53" s="14"/>
      <c r="O53" s="14"/>
      <c r="P53" s="14"/>
      <c r="Q53" s="14"/>
      <c r="R53" s="13"/>
      <c r="S53" s="16"/>
    </row>
    <row r="54" spans="1:19" ht="19.5">
      <c r="A54" s="64"/>
      <c r="B54" s="14"/>
      <c r="C54" s="14"/>
      <c r="D54" s="14"/>
      <c r="E54" s="14"/>
      <c r="F54" s="14"/>
      <c r="G54" s="14"/>
      <c r="H54" s="14"/>
      <c r="I54" s="14"/>
      <c r="J54" s="14"/>
      <c r="K54" s="14"/>
      <c r="L54" s="14"/>
      <c r="M54" s="14"/>
      <c r="N54" s="14"/>
      <c r="O54" s="14"/>
      <c r="P54" s="14"/>
      <c r="Q54" s="14"/>
      <c r="R54" s="13"/>
      <c r="S54" s="4"/>
    </row>
    <row r="56" spans="17:19" ht="16.5">
      <c r="Q56" s="4"/>
      <c r="R56" s="4"/>
      <c r="S56" s="4"/>
    </row>
    <row r="57" spans="1:19" ht="16.5">
      <c r="A57" s="10"/>
      <c r="C57" s="4"/>
      <c r="D57" s="4"/>
      <c r="E57" s="4"/>
      <c r="H57" s="4"/>
      <c r="I57" s="4"/>
      <c r="J57" s="4"/>
      <c r="K57" s="4"/>
      <c r="L57" s="18"/>
      <c r="M57"/>
      <c r="N57"/>
      <c r="O57"/>
      <c r="P57"/>
      <c r="Q57" s="4"/>
      <c r="R57" s="4"/>
      <c r="S57" s="4"/>
    </row>
    <row r="58" spans="22:33" ht="16.5">
      <c r="V58" s="4"/>
      <c r="W58" s="4"/>
      <c r="X58" s="4"/>
      <c r="Y58" s="4"/>
      <c r="Z58" s="4"/>
      <c r="AA58" s="4"/>
      <c r="AB58" s="4"/>
      <c r="AC58" s="4"/>
      <c r="AD58" s="4"/>
      <c r="AE58" s="4"/>
      <c r="AF58" s="4"/>
      <c r="AG58" s="4"/>
    </row>
    <row r="59" spans="22:33" ht="16.5">
      <c r="V59" s="4"/>
      <c r="W59" s="4"/>
      <c r="X59" s="4"/>
      <c r="Y59" s="4"/>
      <c r="Z59" s="4"/>
      <c r="AA59" s="4"/>
      <c r="AB59" s="4"/>
      <c r="AC59" s="4"/>
      <c r="AD59" s="4"/>
      <c r="AE59" s="4"/>
      <c r="AF59" s="4"/>
      <c r="AG59" s="4"/>
    </row>
    <row r="60" spans="22:33" ht="16.5">
      <c r="V60" s="4"/>
      <c r="W60" s="4"/>
      <c r="X60" s="4"/>
      <c r="Y60" s="4"/>
      <c r="Z60" s="4"/>
      <c r="AA60" s="4"/>
      <c r="AB60" s="4"/>
      <c r="AC60" s="4"/>
      <c r="AD60" s="4"/>
      <c r="AE60" s="4"/>
      <c r="AF60" s="4"/>
      <c r="AG60" s="4"/>
    </row>
    <row r="61" spans="3:33" ht="16.5">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row>
    <row r="62" spans="1:33" ht="16.5">
      <c r="A62" s="10"/>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row>
    <row r="63" spans="1:33" ht="16.5">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row>
    <row r="64" spans="1:33" ht="16.5">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row>
    <row r="65" spans="1:33" ht="16.5">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row>
    <row r="66" spans="1:33" ht="16.5">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row>
    <row r="67" spans="1:33" ht="16.5">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row>
    <row r="68" spans="1:33" ht="16.5">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row>
    <row r="69" spans="1:33" ht="16.5">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row>
    <row r="70" spans="1:33" ht="16.5">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row>
    <row r="71" spans="1:33" ht="16.5">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row>
    <row r="72" spans="1:33" ht="16.5">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row>
    <row r="73" spans="1:33" ht="16.5">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row>
    <row r="74" spans="1:33" ht="16.5">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row>
    <row r="75" spans="1:33" ht="16.5">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row>
    <row r="76" spans="1:33" ht="16.5">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row>
    <row r="77" spans="1:33" ht="16.5">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row>
    <row r="78" spans="1:33" ht="16.5">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row>
    <row r="79" spans="1:33" ht="16.5">
      <c r="A79" s="4"/>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row>
    <row r="80" spans="1:33" ht="16.5">
      <c r="A80" s="4"/>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row>
    <row r="81" spans="1:33" ht="16.5">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row>
    <row r="82" spans="1:33" ht="16.5">
      <c r="A82" s="4"/>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row>
  </sheetData>
  <sheetProtection/>
  <mergeCells count="64">
    <mergeCell ref="H8:J8"/>
    <mergeCell ref="A1:AG1"/>
    <mergeCell ref="AQ2:BL2"/>
    <mergeCell ref="H3:AC3"/>
    <mergeCell ref="H4:AC4"/>
    <mergeCell ref="W5:AG5"/>
    <mergeCell ref="H7:J7"/>
    <mergeCell ref="M7:P7"/>
    <mergeCell ref="R7:T7"/>
    <mergeCell ref="G9:H9"/>
    <mergeCell ref="G10:H10"/>
    <mergeCell ref="O13:P13"/>
    <mergeCell ref="Z13:AD13"/>
    <mergeCell ref="O14:P14"/>
    <mergeCell ref="O15:P15"/>
    <mergeCell ref="Z15:AD15"/>
    <mergeCell ref="T16:T17"/>
    <mergeCell ref="U16:AF17"/>
    <mergeCell ref="AG16:AG17"/>
    <mergeCell ref="O17:P17"/>
    <mergeCell ref="Z18:AA18"/>
    <mergeCell ref="T19:T20"/>
    <mergeCell ref="U19:AF20"/>
    <mergeCell ref="AG19:AG20"/>
    <mergeCell ref="AD21:AE21"/>
    <mergeCell ref="N24:P24"/>
    <mergeCell ref="AD24:AE24"/>
    <mergeCell ref="N25:P25"/>
    <mergeCell ref="AD25:AE25"/>
    <mergeCell ref="AP25:AQ25"/>
    <mergeCell ref="N26:P26"/>
    <mergeCell ref="AD26:AE26"/>
    <mergeCell ref="N27:O27"/>
    <mergeCell ref="AD27:AE27"/>
    <mergeCell ref="N28:O28"/>
    <mergeCell ref="N29:O29"/>
    <mergeCell ref="AD29:AE29"/>
    <mergeCell ref="M30:O30"/>
    <mergeCell ref="N31:O31"/>
    <mergeCell ref="AD31:AE31"/>
    <mergeCell ref="N32:O32"/>
    <mergeCell ref="AD32:AE32"/>
    <mergeCell ref="N33:O33"/>
    <mergeCell ref="AD33:AE33"/>
    <mergeCell ref="A53:A54"/>
    <mergeCell ref="AE38:AF38"/>
    <mergeCell ref="N39:O39"/>
    <mergeCell ref="AE39:AF39"/>
    <mergeCell ref="AE41:AF41"/>
    <mergeCell ref="N34:O34"/>
    <mergeCell ref="N35:O35"/>
    <mergeCell ref="N36:O36"/>
    <mergeCell ref="X36:Y36"/>
    <mergeCell ref="AE36:AF36"/>
    <mergeCell ref="AW44:AX44"/>
    <mergeCell ref="R50:R51"/>
    <mergeCell ref="K42:L42"/>
    <mergeCell ref="K43:L43"/>
    <mergeCell ref="K44:L44"/>
    <mergeCell ref="AM36:AM37"/>
    <mergeCell ref="N37:O37"/>
    <mergeCell ref="X37:Y37"/>
    <mergeCell ref="AL36:AL37"/>
    <mergeCell ref="K48:L48"/>
  </mergeCells>
  <dataValidations count="2">
    <dataValidation type="list" allowBlank="1" showInputMessage="1" sqref="Z13:AD13">
      <formula1>【JFE建材使用シート】!$AK$14:$AK$20</formula1>
    </dataValidation>
    <dataValidation type="list" allowBlank="1" showInputMessage="1" showErrorMessage="1" sqref="AE13:AF13">
      <formula1>【JFE建材使用シート】!$AL$13:$AL$18</formula1>
    </dataValidation>
  </dataValidations>
  <printOptions/>
  <pageMargins left="0.75" right="0.75" top="1" bottom="1" header="0.3" footer="0.3"/>
  <pageSetup horizontalDpi="600" verticalDpi="600" orientation="portrait" paperSize="9" scale="96"/>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JFE建材㈱</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土木技術部</dc:creator>
  <cp:keywords/>
  <dc:description/>
  <cp:lastModifiedBy>s</cp:lastModifiedBy>
  <dcterms:created xsi:type="dcterms:W3CDTF">2006-02-27T05:05:36Z</dcterms:created>
  <dcterms:modified xsi:type="dcterms:W3CDTF">2024-04-18T04:56:03Z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policyId">
    <vt:lpwstr>0x010100AE71DE2C825CEF4CAE2AA43F4F0B2E35|-1465037462</vt:lpwstr>
  </property>
  <property fmtid="{D5CDD505-2E9C-101B-9397-08002B2CF9AE}" pid="3" name="ContentTypeId">
    <vt:lpwstr>0x010100AE71DE2C825CEF4CAE2AA43F4F0B2E35</vt:lpwstr>
  </property>
  <property fmtid="{D5CDD505-2E9C-101B-9397-08002B2CF9AE}" pid="4" name="ItemRetentionFormula">
    <vt:lpwstr>&lt;formula id="Microsoft.Office.RecordsManagement.PolicyFeatures.Expiration.Formula.BuiltIn"&gt;&lt;number&gt;460&lt;/number&gt;&lt;property&gt;Created&lt;/property&gt;&lt;propertyId&gt;8c06beca-0777-48f7-91c7-6da68bc07b69&lt;/propertyId&gt;&lt;period&gt;days&lt;/period&gt;&lt;/formula&gt;</vt:lpwstr>
  </property>
  <property fmtid="{D5CDD505-2E9C-101B-9397-08002B2CF9AE}" pid="5" name="_dlc_DocIdItemGuid">
    <vt:lpwstr>b29dfbd8-f595-4bb7-ad4c-748437aae70f</vt:lpwstr>
  </property>
</Properties>
</file>